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IVOS ADMINISTRACION 2013-2015\TITULO V Y TRANSPARENCIA\"/>
    </mc:Choice>
  </mc:AlternateContent>
  <bookViews>
    <workbookView xWindow="0" yWindow="105" windowWidth="8895" windowHeight="5895" tabRatio="892"/>
  </bookViews>
  <sheets>
    <sheet name="B. INMUEBLES" sheetId="9" r:id="rId1"/>
    <sheet name="B. MUEBLES" sheetId="8" r:id="rId2"/>
  </sheets>
  <definedNames>
    <definedName name="_xlnm.Print_Area" localSheetId="0">'B. INMUEBLES'!$A$1:$C$36</definedName>
    <definedName name="_xlnm.Print_Area" localSheetId="1">'B. MUEBLES'!$A$1:$C$36</definedName>
  </definedNames>
  <calcPr calcId="152511"/>
</workbook>
</file>

<file path=xl/calcChain.xml><?xml version="1.0" encoding="utf-8"?>
<calcChain xmlns="http://schemas.openxmlformats.org/spreadsheetml/2006/main">
  <c r="C710" i="8" l="1"/>
  <c r="C709" i="8"/>
  <c r="C708" i="8"/>
  <c r="C707" i="8"/>
  <c r="C706" i="8"/>
  <c r="C705" i="8"/>
  <c r="C704" i="8"/>
  <c r="C703" i="8"/>
  <c r="C702" i="8"/>
  <c r="C701" i="8"/>
  <c r="C700" i="8"/>
  <c r="C699" i="8"/>
  <c r="C698" i="8"/>
  <c r="C697" i="8"/>
  <c r="C696" i="8"/>
  <c r="C695" i="8"/>
  <c r="C694" i="8"/>
  <c r="C693" i="8"/>
  <c r="C692" i="8"/>
  <c r="C691" i="8"/>
  <c r="C690" i="8"/>
  <c r="C689" i="8"/>
  <c r="C688" i="8"/>
  <c r="C687" i="8"/>
  <c r="C686" i="8"/>
  <c r="C685" i="8"/>
  <c r="C684" i="8"/>
  <c r="C683" i="8"/>
  <c r="C682" i="8"/>
  <c r="C681" i="8"/>
  <c r="C680" i="8"/>
  <c r="C679" i="8"/>
  <c r="C678" i="8"/>
  <c r="C677" i="8"/>
  <c r="C676" i="8"/>
  <c r="C675" i="8"/>
  <c r="C674" i="8"/>
  <c r="C673" i="8"/>
  <c r="C672" i="8"/>
  <c r="C671" i="8"/>
  <c r="C670" i="8"/>
  <c r="C669" i="8"/>
  <c r="C668" i="8"/>
  <c r="C667" i="8"/>
  <c r="C666" i="8"/>
  <c r="C665" i="8"/>
  <c r="C664" i="8"/>
  <c r="C663" i="8"/>
  <c r="C662" i="8"/>
  <c r="C661" i="8"/>
  <c r="C660" i="8"/>
  <c r="C659" i="8"/>
  <c r="C658" i="8"/>
  <c r="C657" i="8"/>
  <c r="C656" i="8"/>
  <c r="C655" i="8"/>
  <c r="C654" i="8"/>
  <c r="C653" i="8"/>
  <c r="C652" i="8"/>
  <c r="C651" i="8"/>
  <c r="C650" i="8"/>
  <c r="C649" i="8"/>
  <c r="C648" i="8"/>
  <c r="C647" i="8"/>
  <c r="C646" i="8"/>
  <c r="C645" i="8"/>
  <c r="C644" i="8"/>
  <c r="C643" i="8"/>
  <c r="C642" i="8"/>
  <c r="C641" i="8"/>
  <c r="C640" i="8"/>
  <c r="C639" i="8"/>
  <c r="C638" i="8"/>
  <c r="C637" i="8"/>
  <c r="C636" i="8"/>
  <c r="C635" i="8"/>
  <c r="C634" i="8"/>
  <c r="C633" i="8"/>
  <c r="C632" i="8"/>
  <c r="C631" i="8"/>
  <c r="C630" i="8"/>
  <c r="C629" i="8"/>
  <c r="C628" i="8"/>
  <c r="C627" i="8"/>
  <c r="C605" i="8"/>
  <c r="C604" i="8"/>
  <c r="C603" i="8"/>
  <c r="C602" i="8"/>
  <c r="C601" i="8"/>
  <c r="C600" i="8"/>
  <c r="C599" i="8"/>
  <c r="C598" i="8"/>
  <c r="C597" i="8"/>
  <c r="C596" i="8"/>
  <c r="C595" i="8"/>
  <c r="C594" i="8"/>
  <c r="C593" i="8"/>
  <c r="C592" i="8"/>
  <c r="C591" i="8"/>
  <c r="C590" i="8"/>
  <c r="C589" i="8"/>
  <c r="C588" i="8"/>
  <c r="C587" i="8"/>
  <c r="C586" i="8"/>
  <c r="C585" i="8"/>
  <c r="C584" i="8"/>
  <c r="C583" i="8"/>
  <c r="C582" i="8"/>
  <c r="C538" i="8"/>
  <c r="C537" i="8"/>
  <c r="C536" i="8"/>
  <c r="C535" i="8"/>
  <c r="C534" i="8"/>
  <c r="C533" i="8"/>
  <c r="C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409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151" i="8"/>
  <c r="C149" i="8"/>
  <c r="C148" i="8"/>
  <c r="C147" i="8"/>
  <c r="C146" i="8"/>
  <c r="C145" i="8"/>
  <c r="C144" i="8"/>
  <c r="C143" i="8"/>
  <c r="C127" i="8"/>
  <c r="C126" i="8"/>
  <c r="C125" i="8"/>
  <c r="C124" i="8"/>
  <c r="C111" i="8"/>
  <c r="C110" i="8"/>
  <c r="C109" i="8"/>
  <c r="C108" i="8"/>
  <c r="C107" i="8"/>
  <c r="C101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</calcChain>
</file>

<file path=xl/sharedStrings.xml><?xml version="1.0" encoding="utf-8"?>
<sst xmlns="http://schemas.openxmlformats.org/spreadsheetml/2006/main" count="1428" uniqueCount="804">
  <si>
    <t xml:space="preserve">Objeto: </t>
  </si>
  <si>
    <t>Norma para establecer la estructura del Formato  de la Relacion de Bienes que componen el Patrimonio del Ente Publico.</t>
  </si>
  <si>
    <t>Establecer la estructura del formato de la relación de bienes muebles e inmuebles del ente público que integran en la cuenta pública conforme a los formatos electrónicos.</t>
  </si>
  <si>
    <t>Relación de Bienes que componen su Partimonio</t>
  </si>
  <si>
    <t>Cuarto Trimestre 2015</t>
  </si>
  <si>
    <t>Municipio de Nezahualcoyotl</t>
  </si>
  <si>
    <t>NEZ0087L0001625</t>
  </si>
  <si>
    <t>NEZ0087L0001626</t>
  </si>
  <si>
    <t>NEZ0087Q0009001</t>
  </si>
  <si>
    <t>NEZ0087Q0009002</t>
  </si>
  <si>
    <t>NEZ0087Q0009003</t>
  </si>
  <si>
    <t>NEZ0087Q0009004</t>
  </si>
  <si>
    <t>NEZ0087Q0009005</t>
  </si>
  <si>
    <t>NEZ0087Q0009006</t>
  </si>
  <si>
    <t>NEZ0087E0002841</t>
  </si>
  <si>
    <t>NEZ0087E0002842</t>
  </si>
  <si>
    <t>NEZ0087E0002843</t>
  </si>
  <si>
    <t>NEZ0087E0002844</t>
  </si>
  <si>
    <t>NEZ0087E0002845</t>
  </si>
  <si>
    <t>NEZ0087L0001627</t>
  </si>
  <si>
    <t>NEZ0087L0001628</t>
  </si>
  <si>
    <t>NEZ0087L0001629</t>
  </si>
  <si>
    <t>NEZ0087L0001630</t>
  </si>
  <si>
    <t>NEZ0087L0001631</t>
  </si>
  <si>
    <t>NEZ0087L0001632</t>
  </si>
  <si>
    <t>NEZ0087L0001633</t>
  </si>
  <si>
    <t>NEZ0087L0001634</t>
  </si>
  <si>
    <t>NEZ0087L0001635</t>
  </si>
  <si>
    <t>NEZ0087L0001636</t>
  </si>
  <si>
    <t>NEZ0087L0001637</t>
  </si>
  <si>
    <t>NEZ0087L0001638</t>
  </si>
  <si>
    <t>NEZ0087L0001639</t>
  </si>
  <si>
    <t>NEZ0087L0001640</t>
  </si>
  <si>
    <t>NEZ0087L0001641</t>
  </si>
  <si>
    <t>NEZ0087L0001642</t>
  </si>
  <si>
    <t>NEZ0087L0001643</t>
  </si>
  <si>
    <t>NEZ0087L0001644</t>
  </si>
  <si>
    <t>NEZ0087L0001645</t>
  </si>
  <si>
    <t>NEZ0087L0001646</t>
  </si>
  <si>
    <t>NEZ0087L0001647</t>
  </si>
  <si>
    <t>NEZ0087L0001648</t>
  </si>
  <si>
    <t>NEZ0087L0001649</t>
  </si>
  <si>
    <t>NEZ0087L0001650</t>
  </si>
  <si>
    <t>NEZ0087L0001651</t>
  </si>
  <si>
    <t>NEZ0087L0001652</t>
  </si>
  <si>
    <t>NEZ0087L0001653</t>
  </si>
  <si>
    <t>NEZ0087L0001654</t>
  </si>
  <si>
    <t>NEZ0087L0001655</t>
  </si>
  <si>
    <t>NEZ0087L0001656</t>
  </si>
  <si>
    <t>NEZ0087L0001657</t>
  </si>
  <si>
    <t>NEZ0087L0001658</t>
  </si>
  <si>
    <t>NEZ0087L0001659</t>
  </si>
  <si>
    <t>NEZ0087L0001660</t>
  </si>
  <si>
    <t>NEZ0087L0001661</t>
  </si>
  <si>
    <t>NEZ0087L0001662</t>
  </si>
  <si>
    <t>NEZ0087L0001663</t>
  </si>
  <si>
    <t>NEZ0087L0001664</t>
  </si>
  <si>
    <t>NEZ0087L0001665</t>
  </si>
  <si>
    <t>NEZ0087L0001666</t>
  </si>
  <si>
    <t>NEZ0087L0001667</t>
  </si>
  <si>
    <t>NEZ0087L0001668</t>
  </si>
  <si>
    <t>NEZ0087L0001669</t>
  </si>
  <si>
    <t>NEZ0087L0001670</t>
  </si>
  <si>
    <t>NEZ0087L0001671</t>
  </si>
  <si>
    <t>NEZ0087L0001672</t>
  </si>
  <si>
    <t>NEZ0087L0001673</t>
  </si>
  <si>
    <t>NEZ0087L0001674</t>
  </si>
  <si>
    <t>NEZ0087L0001675</t>
  </si>
  <si>
    <t>NEZ0087L0001676</t>
  </si>
  <si>
    <t>NEZ0087L0001677</t>
  </si>
  <si>
    <t>NEZ0087L0001678</t>
  </si>
  <si>
    <t>NEZ0087R0000183</t>
  </si>
  <si>
    <t>NEZ0087R0000184</t>
  </si>
  <si>
    <t>NEZ0087R0000185</t>
  </si>
  <si>
    <t>NEZ0087R0000186</t>
  </si>
  <si>
    <t>NEZ0087R0000187</t>
  </si>
  <si>
    <t>NEZ0087R0000188</t>
  </si>
  <si>
    <t>NEZ0087R0000189</t>
  </si>
  <si>
    <t>NEZ0087R0000190</t>
  </si>
  <si>
    <t>NEZ0087R0000191</t>
  </si>
  <si>
    <t>NEZ0087R0000192</t>
  </si>
  <si>
    <t>NEZ0087R0000193</t>
  </si>
  <si>
    <t>NEZ0087R0000194</t>
  </si>
  <si>
    <t>NEZ0087R0000195</t>
  </si>
  <si>
    <t>NEZ0087R0000196</t>
  </si>
  <si>
    <t>NEZ0087R0000197</t>
  </si>
  <si>
    <t>NEZ0087R0000198</t>
  </si>
  <si>
    <t>NEZ0087R0000199</t>
  </si>
  <si>
    <t>NEZ0087R0000200</t>
  </si>
  <si>
    <t>NEZ0087R0000201</t>
  </si>
  <si>
    <t>NEZ0087R0000202</t>
  </si>
  <si>
    <t>NEZ0087R0000203</t>
  </si>
  <si>
    <t>NEZ0087R0000204</t>
  </si>
  <si>
    <t>NEZ0087R0000205</t>
  </si>
  <si>
    <t>NEZ0087R0000206</t>
  </si>
  <si>
    <t>NEZ0087R0000207</t>
  </si>
  <si>
    <t>NEZ0087R0000208</t>
  </si>
  <si>
    <t>NEZ0087R0000209</t>
  </si>
  <si>
    <t>NEZ0087R0000210</t>
  </si>
  <si>
    <t>NEZ0087R0000211</t>
  </si>
  <si>
    <t>NEZ0087R0000212</t>
  </si>
  <si>
    <t>NEZ0087R0000213</t>
  </si>
  <si>
    <t>NEZ0087R0000214</t>
  </si>
  <si>
    <t>NEZ0087R0000215</t>
  </si>
  <si>
    <t>NEZ0087R0000216</t>
  </si>
  <si>
    <t>NEZ0087R0000217</t>
  </si>
  <si>
    <t>NEZ0087R0000218</t>
  </si>
  <si>
    <t>NEZ0087R0000219</t>
  </si>
  <si>
    <t>NEZ0087R0000220</t>
  </si>
  <si>
    <t>NEZ0087R0000221</t>
  </si>
  <si>
    <t>NEZ0087R0000222</t>
  </si>
  <si>
    <t>NEZ0087R0000223</t>
  </si>
  <si>
    <t>NEZ0087R0000224</t>
  </si>
  <si>
    <t>NEZ0087Q0009007</t>
  </si>
  <si>
    <t>NEZ0087Q0009008</t>
  </si>
  <si>
    <t>NEZ0087Q0009009</t>
  </si>
  <si>
    <t>NEZ0087Q0009010</t>
  </si>
  <si>
    <t>NEZ0087D0000442</t>
  </si>
  <si>
    <t>NEZ0087F0000176</t>
  </si>
  <si>
    <t>NEZ0087I0102201</t>
  </si>
  <si>
    <t>NEZ0087I0102202</t>
  </si>
  <si>
    <t>NEZ0087I0102203</t>
  </si>
  <si>
    <t>NEZ0087I0102204</t>
  </si>
  <si>
    <t>NEZ0087I0102205</t>
  </si>
  <si>
    <t>NEZ0087I0102206</t>
  </si>
  <si>
    <t>NEZ0087I0102207</t>
  </si>
  <si>
    <t>NEZ0087I0102208</t>
  </si>
  <si>
    <t>NEZ0087I0102209</t>
  </si>
  <si>
    <t>NEZ0087I0102210</t>
  </si>
  <si>
    <t>NEZ0087I0102211</t>
  </si>
  <si>
    <t>NEZ0087I0102212</t>
  </si>
  <si>
    <t>NEZ0087I0102213</t>
  </si>
  <si>
    <t>NEZ0087L0001679</t>
  </si>
  <si>
    <t>NEZ0087L0001680</t>
  </si>
  <si>
    <t>NEZ0087L0001681</t>
  </si>
  <si>
    <t>NEZ0087L0001682</t>
  </si>
  <si>
    <t>NEZ0087L0001683</t>
  </si>
  <si>
    <t>NEZ0087L0001684</t>
  </si>
  <si>
    <t>NEZ0087L0001685</t>
  </si>
  <si>
    <t>NEZ0087L0001686</t>
  </si>
  <si>
    <t>NEZ0087L0001687</t>
  </si>
  <si>
    <t>NEZ0087E0002846</t>
  </si>
  <si>
    <t>NEZ0087Q0009011</t>
  </si>
  <si>
    <t>NEZ0087Q0009012</t>
  </si>
  <si>
    <t>NEZ0087Q0009013</t>
  </si>
  <si>
    <t>NEZ0087Q0009014</t>
  </si>
  <si>
    <t>NEZ0087Q0009015</t>
  </si>
  <si>
    <t>NEZ0087Q0009016</t>
  </si>
  <si>
    <t>NEZ0087Q0009017</t>
  </si>
  <si>
    <t>NEZ0087Q0009018</t>
  </si>
  <si>
    <t>NEZ0087Q0009019</t>
  </si>
  <si>
    <t>NEZ0087Q0009020</t>
  </si>
  <si>
    <t>NEZ0087Q0009021</t>
  </si>
  <si>
    <t>NEZ0087Q0009022</t>
  </si>
  <si>
    <t>NEZ0087Q0009023</t>
  </si>
  <si>
    <t>NEZ0087Q0009024</t>
  </si>
  <si>
    <t>NEZ0087Q0009025</t>
  </si>
  <si>
    <t>NEZ0087Q0009026</t>
  </si>
  <si>
    <t>NEZ0087Q0009027</t>
  </si>
  <si>
    <t>NEZ0087Q0009028</t>
  </si>
  <si>
    <t>NEZ0087Q0009029</t>
  </si>
  <si>
    <t>NEZ0087Q0009030</t>
  </si>
  <si>
    <t>NEZ0087Q0009031</t>
  </si>
  <si>
    <t>NEZ0087Q0009032</t>
  </si>
  <si>
    <t>NEZ0087Q0009033</t>
  </si>
  <si>
    <t>NEZ0087Q0009034</t>
  </si>
  <si>
    <t>NEZ0087Q0009035</t>
  </si>
  <si>
    <t>NEZ0087Q0009036</t>
  </si>
  <si>
    <t>NEZ0087Q0009037</t>
  </si>
  <si>
    <t>NEZ0087Q0009038</t>
  </si>
  <si>
    <t>NEZ0087Q0009039</t>
  </si>
  <si>
    <t>NEZ0087Q0009040</t>
  </si>
  <si>
    <t>NEZ0087E0002847</t>
  </si>
  <si>
    <t>NEZ0087E0002848</t>
  </si>
  <si>
    <t>NEZ0087E0002849</t>
  </si>
  <si>
    <t>NEZ0087E0002850</t>
  </si>
  <si>
    <t>NEZ0087E0002851</t>
  </si>
  <si>
    <t>NEZ0087E0002852</t>
  </si>
  <si>
    <t>NEZ0087E0002853</t>
  </si>
  <si>
    <t>NEZ0087E0002854</t>
  </si>
  <si>
    <t>NEZ0087E0002855</t>
  </si>
  <si>
    <t>NEZ0087L0001688</t>
  </si>
  <si>
    <t>NEZ0087L0001689</t>
  </si>
  <si>
    <t>NEZ0087Q0009041</t>
  </si>
  <si>
    <t>NEZ0087Q0009042</t>
  </si>
  <si>
    <t>NEZ0087Q0009043</t>
  </si>
  <si>
    <t>NEZ0087Q0009044</t>
  </si>
  <si>
    <t>NEZ0087Q0009045</t>
  </si>
  <si>
    <t>NEZ0087Q0009046</t>
  </si>
  <si>
    <t>NEZ0087Q0009047</t>
  </si>
  <si>
    <t>NEZ0087Q0009048</t>
  </si>
  <si>
    <t>NEZ0087Q0009049</t>
  </si>
  <si>
    <t>NEZ0087Q0009050</t>
  </si>
  <si>
    <t>NEZ0087Q0009051</t>
  </si>
  <si>
    <t>NEZ0087Q0009052</t>
  </si>
  <si>
    <t>NEZ0087Q0009053</t>
  </si>
  <si>
    <t>NEZ0087Q0009054</t>
  </si>
  <si>
    <t>NEZ0087Q0009055</t>
  </si>
  <si>
    <t>NEZ0087Q0009056</t>
  </si>
  <si>
    <t>NEZ0087H0000993</t>
  </si>
  <si>
    <t>NEZ0087H0000997</t>
  </si>
  <si>
    <t>NEZ0087H0001025</t>
  </si>
  <si>
    <t>NEZ0087H0001026</t>
  </si>
  <si>
    <t>NEZ0087H0001027</t>
  </si>
  <si>
    <t>NEZ0087H0001028</t>
  </si>
  <si>
    <t>NEZ0087H0001029</t>
  </si>
  <si>
    <t>NEZ0087H0001030</t>
  </si>
  <si>
    <t>NEZ0087H0001031</t>
  </si>
  <si>
    <t>NEZ0087H0001032</t>
  </si>
  <si>
    <t>NEZ0087Q0009057</t>
  </si>
  <si>
    <t>NEZ0087Q0009058</t>
  </si>
  <si>
    <t>NEZ0087Q0009059</t>
  </si>
  <si>
    <t>NEZ0087Q0009060</t>
  </si>
  <si>
    <t>NEZ0087Q0009061</t>
  </si>
  <si>
    <t>NEZ0087Q0009062</t>
  </si>
  <si>
    <t>NEZ0087Q0009063</t>
  </si>
  <si>
    <t>NEZ0087Q0009064</t>
  </si>
  <si>
    <t>NEZ0087Q0009065</t>
  </si>
  <si>
    <t>NEZ0087Q0009066</t>
  </si>
  <si>
    <t>NEZ0087Q0009067</t>
  </si>
  <si>
    <t>NEZ0087Q0009068</t>
  </si>
  <si>
    <t>NEZ0087Q0009069</t>
  </si>
  <si>
    <t>NEZ0087Q0009070</t>
  </si>
  <si>
    <t>NEZ0087Q0009071</t>
  </si>
  <si>
    <t>NEZ0087Q0009072</t>
  </si>
  <si>
    <t>NEZ0087Q0009073</t>
  </si>
  <si>
    <t>NEZ0087Q0009074</t>
  </si>
  <si>
    <t>NEZ0087Q0009075</t>
  </si>
  <si>
    <t>NEZ0087Q0009076</t>
  </si>
  <si>
    <t>NEZ0087Q0009077</t>
  </si>
  <si>
    <t>NEZ0087Q0009078</t>
  </si>
  <si>
    <t>NEZ0087Q0009079</t>
  </si>
  <si>
    <t>NEZ0087Q0009080</t>
  </si>
  <si>
    <t>NEZ0087Q0009081</t>
  </si>
  <si>
    <t>NEZ0087Q0009082</t>
  </si>
  <si>
    <t>NEZ0087Q0009083</t>
  </si>
  <si>
    <t>NEZ0087Q0009084</t>
  </si>
  <si>
    <t>NEZ0087Q0009085</t>
  </si>
  <si>
    <t>NEZ0087Q0009086</t>
  </si>
  <si>
    <t>NEZ0087Q0009087</t>
  </si>
  <si>
    <t>NEZ0087Q0009088</t>
  </si>
  <si>
    <t>NEZ0087Q0009089</t>
  </si>
  <si>
    <t>NEZ0087Q0009090</t>
  </si>
  <si>
    <t>NEZ0087Q0009091</t>
  </si>
  <si>
    <t>NEZ0087Q0009092</t>
  </si>
  <si>
    <t>NEZ0087Q0009093</t>
  </si>
  <si>
    <t>NEZ0087Q0009094</t>
  </si>
  <si>
    <t>NEZ0087Q0009095</t>
  </si>
  <si>
    <t>NEZ0087Q0009096</t>
  </si>
  <si>
    <t>NEZ0087Q0009097</t>
  </si>
  <si>
    <t>NEZ0087Q0009098</t>
  </si>
  <si>
    <t>NEZ0087Q0009099</t>
  </si>
  <si>
    <t>NEZ0087Q0009100</t>
  </si>
  <si>
    <t>NEZ0087Q0009101</t>
  </si>
  <si>
    <t>NEZ0087Q0009102</t>
  </si>
  <si>
    <t>NEZ0087Q0009103</t>
  </si>
  <si>
    <t>NEZ0087Q0009104</t>
  </si>
  <si>
    <t>NEZ0087Q0009105</t>
  </si>
  <si>
    <t>NEZ0087Q0009106</t>
  </si>
  <si>
    <t>NEZ0087Q0009107</t>
  </si>
  <si>
    <t>NEZ0087Q0009108</t>
  </si>
  <si>
    <t>NEZ0087Q0009109</t>
  </si>
  <si>
    <t>NEZ0087Q0009110</t>
  </si>
  <si>
    <t>NEZ0087Q0009111</t>
  </si>
  <si>
    <t>NEZ0087Q0009112</t>
  </si>
  <si>
    <t>NEZ0087Q0009113</t>
  </si>
  <si>
    <t>NEZ0087Q0009114</t>
  </si>
  <si>
    <t>NEZ0087Q0009115</t>
  </si>
  <si>
    <t>NEZ0087Q0009116</t>
  </si>
  <si>
    <t>NEZ0087Q0009117</t>
  </si>
  <si>
    <t>NEZ0087Q0009118</t>
  </si>
  <si>
    <t>NEZ0087Q0009119</t>
  </si>
  <si>
    <t>NEZ0087Q0009120</t>
  </si>
  <si>
    <t>NEZ0087Q0009121</t>
  </si>
  <si>
    <t>NEZ0087Q0009122</t>
  </si>
  <si>
    <t>NEZ0087Q0009123</t>
  </si>
  <si>
    <t>NEZ0087Q0009124</t>
  </si>
  <si>
    <t>NEZ0087Q0009125</t>
  </si>
  <si>
    <t>NEZ0087Q0009126</t>
  </si>
  <si>
    <t>NEZ0087Q0009127</t>
  </si>
  <si>
    <t>NEZ0087Q0009128</t>
  </si>
  <si>
    <t>NEZ0087Q0009129</t>
  </si>
  <si>
    <t>NEZ0087Q0009130</t>
  </si>
  <si>
    <t>NEZ0087Q0009131</t>
  </si>
  <si>
    <t>NEZ0087Q0009132</t>
  </si>
  <si>
    <t>NEZ0087Q0009133</t>
  </si>
  <si>
    <t>NEZ0087Q0009134</t>
  </si>
  <si>
    <t>NEZ0087Q0009135</t>
  </si>
  <si>
    <t>NEZ0087Q0009136</t>
  </si>
  <si>
    <t>NEZ0087Q0009137</t>
  </si>
  <si>
    <t>NEZ0087Q0009138</t>
  </si>
  <si>
    <t>NEZ0087Q0009139</t>
  </si>
  <si>
    <t>NEZ0087Q0009140</t>
  </si>
  <si>
    <t>NEZ0087Q0009141</t>
  </si>
  <si>
    <t>NEZ0087Q0009142</t>
  </si>
  <si>
    <t>NEZ0087Q0009143</t>
  </si>
  <si>
    <t>NEZ0087Q0009144</t>
  </si>
  <si>
    <t>NEZ0087Q0009145</t>
  </si>
  <si>
    <t>NEZ0087Q0009146</t>
  </si>
  <si>
    <t>NEZ0087Q0009147</t>
  </si>
  <si>
    <t>NEZ0087Q0009148</t>
  </si>
  <si>
    <t>NEZ0087Q0009149</t>
  </si>
  <si>
    <t>NEZ0087Q0009150</t>
  </si>
  <si>
    <t>NEZ0087Q0009151</t>
  </si>
  <si>
    <t>NEZ0087Q0009152</t>
  </si>
  <si>
    <t>NEZ0087Q0009153</t>
  </si>
  <si>
    <t>NEZ0087Q0009154</t>
  </si>
  <si>
    <t>NEZ0087Q0009155</t>
  </si>
  <si>
    <t>NEZ0087Q0009156</t>
  </si>
  <si>
    <t>NEZ0087Q0009157</t>
  </si>
  <si>
    <t>NEZ0087Q0009158</t>
  </si>
  <si>
    <t>NEZ0087Q0009159</t>
  </si>
  <si>
    <t>NEZ0087Q0009160</t>
  </si>
  <si>
    <t>NEZ0087Q0009161</t>
  </si>
  <si>
    <t>NEZ0087Q0009162</t>
  </si>
  <si>
    <t>NEZ0087Q0009163</t>
  </si>
  <si>
    <t>NEZ0087Q0009164</t>
  </si>
  <si>
    <t>NEZ0087Q0009165</t>
  </si>
  <si>
    <t>NEZ0087Q0009166</t>
  </si>
  <si>
    <t>NEZ0087Q0009167</t>
  </si>
  <si>
    <t>NEZ0087Q0009168</t>
  </si>
  <si>
    <t>NEZ0087Q0009169</t>
  </si>
  <si>
    <t>NEZ0087Q0009170</t>
  </si>
  <si>
    <t>NEZ0087Q0009171</t>
  </si>
  <si>
    <t>NEZ0087Q0009172</t>
  </si>
  <si>
    <t>NEZ0087Q0009173</t>
  </si>
  <si>
    <t>NEZ0087Q0009174</t>
  </si>
  <si>
    <t>NEZ0087Q0009175</t>
  </si>
  <si>
    <t>NEZ0087Q0009176</t>
  </si>
  <si>
    <t>NEZ0087Q0009177</t>
  </si>
  <si>
    <t>NEZ0087Q0009178</t>
  </si>
  <si>
    <t>NEZ0087Q0009179</t>
  </si>
  <si>
    <t>NEZ0087Q0009180</t>
  </si>
  <si>
    <t>NEZ0087Q0009181</t>
  </si>
  <si>
    <t>NEZ0087Q0009182</t>
  </si>
  <si>
    <t>NEZ0087Q0009183</t>
  </si>
  <si>
    <t>NEZ0087Q0009184</t>
  </si>
  <si>
    <t>NEZ0087Q0009185</t>
  </si>
  <si>
    <t>NEZ0087Q0009186</t>
  </si>
  <si>
    <t>NEZ0087Q0009187</t>
  </si>
  <si>
    <t>NEZ0087Q0009188</t>
  </si>
  <si>
    <t>NEZ0087Q0009189</t>
  </si>
  <si>
    <t>NEZ0087Q0009190</t>
  </si>
  <si>
    <t>NEZ0087Q0009191</t>
  </si>
  <si>
    <t>NEZ0087Q0009192</t>
  </si>
  <si>
    <t>NEZ0087Q0009193</t>
  </si>
  <si>
    <t>NEZ0087Q0009194</t>
  </si>
  <si>
    <t>NEZ0087Q0009195</t>
  </si>
  <si>
    <t>NEZ0087Q0009196</t>
  </si>
  <si>
    <t>NEZ0087Q0009197</t>
  </si>
  <si>
    <t>NEZ0087Q0009198</t>
  </si>
  <si>
    <t>NEZ0087Q0009199</t>
  </si>
  <si>
    <t>NEZ0087Q0009200</t>
  </si>
  <si>
    <t>NEZ0087Q0009201</t>
  </si>
  <si>
    <t>NEZ0087Q0009202</t>
  </si>
  <si>
    <t>NEZ0087Q0009203</t>
  </si>
  <si>
    <t>NEZ0087Q0009204</t>
  </si>
  <si>
    <t>NEZ0087Q0009205</t>
  </si>
  <si>
    <t>NEZ0087Q0009206</t>
  </si>
  <si>
    <t>NEZ0087Q0009207</t>
  </si>
  <si>
    <t>NEZ0087Q0009208</t>
  </si>
  <si>
    <t>NEZ0087Q0009209</t>
  </si>
  <si>
    <t>NEZ0087Q0009210</t>
  </si>
  <si>
    <t>NEZ0087Q0009211</t>
  </si>
  <si>
    <t>NEZ0087Q0009212</t>
  </si>
  <si>
    <t>NEZ0087Q0009213</t>
  </si>
  <si>
    <t>NEZ0087Q0009214</t>
  </si>
  <si>
    <t>NEZ0087Q0009215</t>
  </si>
  <si>
    <t>NEZ0087Q0009216</t>
  </si>
  <si>
    <t>NEZ0087Q0009217</t>
  </si>
  <si>
    <t>NEZ0087Q0009218</t>
  </si>
  <si>
    <t>NEZ0087Q0009219</t>
  </si>
  <si>
    <t>NEZ0087Q0009220</t>
  </si>
  <si>
    <t>NEZ0087Q0009221</t>
  </si>
  <si>
    <t>NEZ0087Q0009222</t>
  </si>
  <si>
    <t>NEZ0087Q0009223</t>
  </si>
  <si>
    <t>NEZ0087Q0009224</t>
  </si>
  <si>
    <t>NEZ0087Q0009225</t>
  </si>
  <si>
    <t>NEZ0087Q0009226</t>
  </si>
  <si>
    <t>NEZ0087Q0009227</t>
  </si>
  <si>
    <t>NEZ0087Q0009228</t>
  </si>
  <si>
    <t>NEZ0087Q0009229</t>
  </si>
  <si>
    <t>NEZ0087Q0009230</t>
  </si>
  <si>
    <t>NEZ0087Q0009231</t>
  </si>
  <si>
    <t>NEZ0087Q0009232</t>
  </si>
  <si>
    <t>NEZ0087Q0009233</t>
  </si>
  <si>
    <t>NEZ0087Q0009234</t>
  </si>
  <si>
    <t>NEZ0087Q0009235</t>
  </si>
  <si>
    <t>NEZ0087Q0009236</t>
  </si>
  <si>
    <t>NEZ0087Q0009237</t>
  </si>
  <si>
    <t>NEZ0087Q0009238</t>
  </si>
  <si>
    <t>NEZ0087Q0009239</t>
  </si>
  <si>
    <t>NEZ0087Q0009240</t>
  </si>
  <si>
    <t>NEZ0087Q0009241</t>
  </si>
  <si>
    <t>NEZ0087Q0009242</t>
  </si>
  <si>
    <t>NEZ0087Q0009243</t>
  </si>
  <si>
    <t>NEZ0087Q0009244</t>
  </si>
  <si>
    <t>NEZ0087Q0009245</t>
  </si>
  <si>
    <t>NEZ0087Q0009246</t>
  </si>
  <si>
    <t>NEZ0087H0001033</t>
  </si>
  <si>
    <t>NEZ0087H0001034</t>
  </si>
  <si>
    <t>NEZ0087H0001035</t>
  </si>
  <si>
    <t>NEZ0087H0001036</t>
  </si>
  <si>
    <t>NEZ0087H0001037</t>
  </si>
  <si>
    <t>NEZ0087H0001038</t>
  </si>
  <si>
    <t>NEZ0087H0001039</t>
  </si>
  <si>
    <t>NEZ0087H0001040</t>
  </si>
  <si>
    <t>NEZ0087H0001041</t>
  </si>
  <si>
    <t>NEZ0087H0001042</t>
  </si>
  <si>
    <t>NEZ0087H0001043</t>
  </si>
  <si>
    <t>NEZ0087F0000177</t>
  </si>
  <si>
    <t>NEZ0087L0001693</t>
  </si>
  <si>
    <t>NEZ0087Q0009247</t>
  </si>
  <si>
    <t>NEZ0087Q0009248</t>
  </si>
  <si>
    <t>NEZ0087Q0009249</t>
  </si>
  <si>
    <t>NEZ0087Q0009250</t>
  </si>
  <si>
    <t>NEZ0087Q0009251</t>
  </si>
  <si>
    <t>NEZ0087Q0009252</t>
  </si>
  <si>
    <t>NEZ0087Q0009253</t>
  </si>
  <si>
    <t>NEZ0087Q0009254</t>
  </si>
  <si>
    <t>NEZ0087Q0009255</t>
  </si>
  <si>
    <t>NEZ0087Q0009256</t>
  </si>
  <si>
    <t>NEZ0087Q0009257</t>
  </si>
  <si>
    <t>NEZ0087Q0009258</t>
  </si>
  <si>
    <t>NEZ0087Q0009259</t>
  </si>
  <si>
    <t>NEZ0087Q0009260</t>
  </si>
  <si>
    <t>NEZ0087Q0009261</t>
  </si>
  <si>
    <t>NEZ0087Q0009262</t>
  </si>
  <si>
    <t>NEZ0087Q0009263</t>
  </si>
  <si>
    <t>NEZ0087Q0009264</t>
  </si>
  <si>
    <t>NEZ0087Q0009265</t>
  </si>
  <si>
    <t>NEZ0087Q0009266</t>
  </si>
  <si>
    <t>NEZ0087Q0009267</t>
  </si>
  <si>
    <t>NEZ0087Q0009268</t>
  </si>
  <si>
    <t>NEZ0087Q0009269</t>
  </si>
  <si>
    <t>NEZ0087Q0009270</t>
  </si>
  <si>
    <t>NEZ0087Q0009271</t>
  </si>
  <si>
    <t>NEZ0087Q0009272</t>
  </si>
  <si>
    <t>NEZ0087Q0009273</t>
  </si>
  <si>
    <t>NEZ0087Q0009274</t>
  </si>
  <si>
    <t>NEZ0087Q0009275</t>
  </si>
  <si>
    <t>NEZ0087Q0009276</t>
  </si>
  <si>
    <t>NEZ0087Q0009277</t>
  </si>
  <si>
    <t>NEZ0087Q0009278</t>
  </si>
  <si>
    <t>NEZ0087Q0009279</t>
  </si>
  <si>
    <t>NEZ0087Q0009280</t>
  </si>
  <si>
    <t>NEZ0087Q0009281</t>
  </si>
  <si>
    <t>NEZ0087Q0009282</t>
  </si>
  <si>
    <t>NEZ0087Q0009283</t>
  </si>
  <si>
    <t>NEZ0087Q0009284</t>
  </si>
  <si>
    <t>NEZ0087Q0009285</t>
  </si>
  <si>
    <t>NEZ0087Q0009286</t>
  </si>
  <si>
    <t>NEZ0087Q0009287</t>
  </si>
  <si>
    <t>NEZ0087Q0009288</t>
  </si>
  <si>
    <t>NEZ0087Q0009289</t>
  </si>
  <si>
    <t>NEZ0087L0001694</t>
  </si>
  <si>
    <t>NEZ0087L0001695</t>
  </si>
  <si>
    <t>NEZ0087L0001696</t>
  </si>
  <si>
    <t>NEZ0087L0001697</t>
  </si>
  <si>
    <t>NEZ0087E0002881</t>
  </si>
  <si>
    <t>NEZ0087E0002882</t>
  </si>
  <si>
    <t>NEZ0087E0002883</t>
  </si>
  <si>
    <t>NEZ0087E0002884</t>
  </si>
  <si>
    <t>NEZ0087E0002885</t>
  </si>
  <si>
    <t>NEZ0087E0002886</t>
  </si>
  <si>
    <t>NEZ0087I0102241</t>
  </si>
  <si>
    <t>NEZ0087I0102242</t>
  </si>
  <si>
    <t>NEZ0087I0102243</t>
  </si>
  <si>
    <t>NEZ0087I0102244</t>
  </si>
  <si>
    <t>NEZ0087I0102245</t>
  </si>
  <si>
    <t>NEZ0087I0102246</t>
  </si>
  <si>
    <t>NEZ0087I0102247</t>
  </si>
  <si>
    <t>NEZ0087I0102248</t>
  </si>
  <si>
    <t>NEZ0087I0102249</t>
  </si>
  <si>
    <t>NEZ0087I0102250</t>
  </si>
  <si>
    <t>NEZ0087I0102251</t>
  </si>
  <si>
    <t>NEZ0087I0102252</t>
  </si>
  <si>
    <t>NEZ0087I0102253</t>
  </si>
  <si>
    <t>NEZ0087I0102254</t>
  </si>
  <si>
    <t>NEZ0087I0102255</t>
  </si>
  <si>
    <t>NEZ0087I0102256</t>
  </si>
  <si>
    <t>NEZ0087I0102257</t>
  </si>
  <si>
    <t>NEZ0087I0102258</t>
  </si>
  <si>
    <t>NEZ0087I0102259</t>
  </si>
  <si>
    <t>NEZ0087I0102260</t>
  </si>
  <si>
    <t>NEZ0087I0102261</t>
  </si>
  <si>
    <t>NEZ0087I0102262</t>
  </si>
  <si>
    <t>NEZ0087I0102263</t>
  </si>
  <si>
    <t>NEZ0087I0102264</t>
  </si>
  <si>
    <t>NEZ0087I0102265</t>
  </si>
  <si>
    <t>NEZ0087I0102266</t>
  </si>
  <si>
    <t>NEZ0087I0102267</t>
  </si>
  <si>
    <t>NEZ0087I0102268</t>
  </si>
  <si>
    <t>NEZ0087I0102269</t>
  </si>
  <si>
    <t>NEZ0087I0102270</t>
  </si>
  <si>
    <t>NEZ0087I0102271</t>
  </si>
  <si>
    <t>NEZ0087I0102272</t>
  </si>
  <si>
    <t>NEZ0087I0102273</t>
  </si>
  <si>
    <t>NEZ0087I0102274</t>
  </si>
  <si>
    <t>NEZ0087I0102275</t>
  </si>
  <si>
    <t>NEZ0087I0102276</t>
  </si>
  <si>
    <t>NEZ0087I0102277</t>
  </si>
  <si>
    <t>NEZ0087I0102278</t>
  </si>
  <si>
    <t>NEZ0087I0102279</t>
  </si>
  <si>
    <t>NEZ0087I0102280</t>
  </si>
  <si>
    <t>NEZ0087I0102281</t>
  </si>
  <si>
    <t>NEZ0087I0102282</t>
  </si>
  <si>
    <t>NEZ0087I0102283</t>
  </si>
  <si>
    <t>NEZ0087I0102284</t>
  </si>
  <si>
    <t>NEZ0087I0102285</t>
  </si>
  <si>
    <t>NEZ0087I0102286</t>
  </si>
  <si>
    <t>NEZ0087I0102287</t>
  </si>
  <si>
    <t>NEZ0087I0102288</t>
  </si>
  <si>
    <t>NEZ0087I0102289</t>
  </si>
  <si>
    <t>NEZ0087I0102290</t>
  </si>
  <si>
    <t>NEZ0087I0102291</t>
  </si>
  <si>
    <t>NEZ0087I0102292</t>
  </si>
  <si>
    <t>NEZ0087I0102293</t>
  </si>
  <si>
    <t>NEZ0087I0102294</t>
  </si>
  <si>
    <t>NEZ0087I0102295</t>
  </si>
  <si>
    <t>NEZ0087I0102296</t>
  </si>
  <si>
    <t>NEZ0087I0102297</t>
  </si>
  <si>
    <t>NEZ0087I0102298</t>
  </si>
  <si>
    <t>NEZ0087I0102299</t>
  </si>
  <si>
    <t>NEZ0087I0102300</t>
  </si>
  <si>
    <t>NEZ0087I0102301</t>
  </si>
  <si>
    <t>NEZ0087I0102302</t>
  </si>
  <si>
    <t>NEZ0087I0102303</t>
  </si>
  <si>
    <t>NEZ0087L0001698</t>
  </si>
  <si>
    <t>NEZ0087L0001699</t>
  </si>
  <si>
    <t>NEZ0087L0001700</t>
  </si>
  <si>
    <t>NEZ0087L0001701</t>
  </si>
  <si>
    <t>NEZ0087L0001702</t>
  </si>
  <si>
    <t>NEZ0087L0001703</t>
  </si>
  <si>
    <t>NEZ0087L0001704</t>
  </si>
  <si>
    <t>NEZ0087L0001705</t>
  </si>
  <si>
    <t>NEZ0087L0001706</t>
  </si>
  <si>
    <t>NEZ0087L0001707</t>
  </si>
  <si>
    <t>NEZ0087L0001708</t>
  </si>
  <si>
    <t>NEZ0087L0001709</t>
  </si>
  <si>
    <t>NEZ0087L0001710</t>
  </si>
  <si>
    <t>NEZ0087L0001711</t>
  </si>
  <si>
    <t>NEZ0087L0001712</t>
  </si>
  <si>
    <t>NEZ0087L0001713</t>
  </si>
  <si>
    <t>NEZ0087L0001714</t>
  </si>
  <si>
    <t>NEZ0087L0001715</t>
  </si>
  <si>
    <t>NEZ0087L0001716</t>
  </si>
  <si>
    <t>NEZ0087L0001717</t>
  </si>
  <si>
    <t>NEZ0087L0001718</t>
  </si>
  <si>
    <t>NEZ0087L0001719</t>
  </si>
  <si>
    <t>NEZ0087L0001720</t>
  </si>
  <si>
    <t>NEZ0087L0001721</t>
  </si>
  <si>
    <t>NEZ0087L0001722</t>
  </si>
  <si>
    <t>NEZ0087L0001723</t>
  </si>
  <si>
    <t>NEZ0087L0001724</t>
  </si>
  <si>
    <t>NEZ0087L0001725</t>
  </si>
  <si>
    <t>NEZ0087L0001726</t>
  </si>
  <si>
    <t>NEZ0087L0001727</t>
  </si>
  <si>
    <t>NEZ0087L0001728</t>
  </si>
  <si>
    <t>NEZ0087L0001729</t>
  </si>
  <si>
    <t>NEZ0087L0001730</t>
  </si>
  <si>
    <t>NEZ0087L0001731</t>
  </si>
  <si>
    <t>NEZ0087L0001732</t>
  </si>
  <si>
    <t>NEZ0087L0001733</t>
  </si>
  <si>
    <t>NEZ0087L0001734</t>
  </si>
  <si>
    <t>NEZ0087L0001735</t>
  </si>
  <si>
    <t>NEZ0087L0001736</t>
  </si>
  <si>
    <t>NEZ0087L0001737</t>
  </si>
  <si>
    <t>NEZ0087L0001738</t>
  </si>
  <si>
    <t>NEZ0087L0001739</t>
  </si>
  <si>
    <t>NEZ0087L0001740</t>
  </si>
  <si>
    <t>NEZ0087L0001741</t>
  </si>
  <si>
    <t>NEZ0087L0001742</t>
  </si>
  <si>
    <t>NEZ0087L0001743</t>
  </si>
  <si>
    <t>NEZ0087L0001744</t>
  </si>
  <si>
    <t>NEZ0087L0001745</t>
  </si>
  <si>
    <t>NEZ0087L0001746</t>
  </si>
  <si>
    <t>NEZ0087L0001747</t>
  </si>
  <si>
    <t>NEZ0087L0001748</t>
  </si>
  <si>
    <t>NEZ0087L0001749</t>
  </si>
  <si>
    <t>NEZ0087L0001750</t>
  </si>
  <si>
    <t>NEZ0087L0001751</t>
  </si>
  <si>
    <t>NEZ0087L0001752</t>
  </si>
  <si>
    <t>NEZ0087L0001753</t>
  </si>
  <si>
    <t>NEZ0087L0001754</t>
  </si>
  <si>
    <t>NEZ0087L0001755</t>
  </si>
  <si>
    <t>NEZ0087L0001756</t>
  </si>
  <si>
    <t>NEZ0087L0001757</t>
  </si>
  <si>
    <t>NEZ0087L0001758</t>
  </si>
  <si>
    <t>NEZ0087L0001759</t>
  </si>
  <si>
    <t>NEZ0087L0001760</t>
  </si>
  <si>
    <t>NEZ0087L0001761</t>
  </si>
  <si>
    <t>NEZ0087L0001762</t>
  </si>
  <si>
    <t>NEZ0087L0001763</t>
  </si>
  <si>
    <t>NEZ0087L0001764</t>
  </si>
  <si>
    <t>NEZ0087Q0009290</t>
  </si>
  <si>
    <t>NEZ0087Q0009291</t>
  </si>
  <si>
    <t>NEZ0087Q0009292</t>
  </si>
  <si>
    <t>NEZ0087Q0009293</t>
  </si>
  <si>
    <t>NEZ0087Q0009294</t>
  </si>
  <si>
    <t>NEZ0087Q0009295</t>
  </si>
  <si>
    <t>NEZ0087Q0009296</t>
  </si>
  <si>
    <t>NEZ0087Q0009297</t>
  </si>
  <si>
    <t>NEZ0087Q0009298</t>
  </si>
  <si>
    <t>NEZ0087Q0009299</t>
  </si>
  <si>
    <t>NEZ0087Q0009300</t>
  </si>
  <si>
    <t>NEZ0087Q0009301</t>
  </si>
  <si>
    <t>NEZ0087Q0009302</t>
  </si>
  <si>
    <t>NEZ0087Q0009303</t>
  </si>
  <si>
    <t>NEZ0087Q0009304</t>
  </si>
  <si>
    <t>NEZ0087Q0009305</t>
  </si>
  <si>
    <t>NEZ0087Q0009306</t>
  </si>
  <si>
    <t>NEZ0087Q0009307</t>
  </si>
  <si>
    <t>NEZ0087Q0009308</t>
  </si>
  <si>
    <t>NEZ0087Q0009309</t>
  </si>
  <si>
    <t>NEZ0087Q0009310</t>
  </si>
  <si>
    <t>NEZ0087Q0009311</t>
  </si>
  <si>
    <t>NEZ0087Q0009312</t>
  </si>
  <si>
    <t>NEZ0087Q0009313</t>
  </si>
  <si>
    <t>NEZ0087Q0009314</t>
  </si>
  <si>
    <t>NEZ0087Q0009315</t>
  </si>
  <si>
    <t>NEZ0087Q0009316</t>
  </si>
  <si>
    <t>NEZ0087Q0009317</t>
  </si>
  <si>
    <t>NEZ0087Q0009318</t>
  </si>
  <si>
    <t>NEZ0087Q0009319</t>
  </si>
  <si>
    <t>NEZ0087Q0009320</t>
  </si>
  <si>
    <t>NEZ0087Q0009321</t>
  </si>
  <si>
    <t>NEZ0087Q0009322</t>
  </si>
  <si>
    <t>NEZ0087Q0009323</t>
  </si>
  <si>
    <t>NEZ0087Q0009324</t>
  </si>
  <si>
    <t>NEZ0087Q0009325</t>
  </si>
  <si>
    <t>NEZ0087Q0009326</t>
  </si>
  <si>
    <t>NEZ0087Q0009327</t>
  </si>
  <si>
    <t>NEZ0087Q0009328</t>
  </si>
  <si>
    <t>NEZ0087Q0009329</t>
  </si>
  <si>
    <t>NEZ0087Q0009330</t>
  </si>
  <si>
    <t>NEZ0087Q0009331</t>
  </si>
  <si>
    <t>NEZ0087Q0009332</t>
  </si>
  <si>
    <t>NEZ0087Q0009333</t>
  </si>
  <si>
    <t>NEZ0087Q0009334</t>
  </si>
  <si>
    <t>NEZ0087Q0009335</t>
  </si>
  <si>
    <t>NEZ0087Q0009336</t>
  </si>
  <si>
    <t>NEZ0087Q0009337</t>
  </si>
  <si>
    <t>NEZ0087Q0009338</t>
  </si>
  <si>
    <t>NEZ0087Q0009339</t>
  </si>
  <si>
    <t>NEZ0087Q0009340</t>
  </si>
  <si>
    <t>NEZ0087Q0009341</t>
  </si>
  <si>
    <t>NEZ0087Q0009342</t>
  </si>
  <si>
    <t>NEZ0087Q0009343</t>
  </si>
  <si>
    <t>NEZ0087Q0009344</t>
  </si>
  <si>
    <t>NEZ0087Q0009345</t>
  </si>
  <si>
    <t>NEZ0087Q0009346</t>
  </si>
  <si>
    <t>NEZ0087Q0009347</t>
  </si>
  <si>
    <t>NEZ0087Q0009348</t>
  </si>
  <si>
    <t>NEZ0087Q0009349</t>
  </si>
  <si>
    <t>NEZ0087Q0009350</t>
  </si>
  <si>
    <t>NEZ0087Q0009351</t>
  </si>
  <si>
    <t>NEZ0087Q0009352</t>
  </si>
  <si>
    <t>NEZ0087Q0009353</t>
  </si>
  <si>
    <t>NEZ0087Q0009354</t>
  </si>
  <si>
    <t>NEZ0087Q0009355</t>
  </si>
  <si>
    <t>NEZ0087Q0009356</t>
  </si>
  <si>
    <t>NEZ0087Q0009357</t>
  </si>
  <si>
    <t>NEZ0087Q0009358</t>
  </si>
  <si>
    <t>NEZ0087Q0009359</t>
  </si>
  <si>
    <t>NEZ0087Q0009360</t>
  </si>
  <si>
    <t>NEZ0087Q0009361</t>
  </si>
  <si>
    <t>NEZ0087Q0009362</t>
  </si>
  <si>
    <t>NEZ0087Q0009363</t>
  </si>
  <si>
    <t>NEZ0087Q0009364</t>
  </si>
  <si>
    <t>NEZ0087Q0009365</t>
  </si>
  <si>
    <t>NEZ0087Q0009366</t>
  </si>
  <si>
    <t>NEZ0087Q0009367</t>
  </si>
  <si>
    <t>NEZ0087Q0009368</t>
  </si>
  <si>
    <t>NEZ0087Q0009369</t>
  </si>
  <si>
    <t>NEZ0087Q0009370</t>
  </si>
  <si>
    <t>NEZ0087Q0009371</t>
  </si>
  <si>
    <t>NEZ0087Q0009372</t>
  </si>
  <si>
    <t>NEZ0087Q0009373</t>
  </si>
  <si>
    <t>NEZ0087Q0009374</t>
  </si>
  <si>
    <t>NEZ0087Q0009375</t>
  </si>
  <si>
    <t>NEZ0087Q0009376</t>
  </si>
  <si>
    <t>NEZ0087Q0009377</t>
  </si>
  <si>
    <t>NEZ0087Q0009378</t>
  </si>
  <si>
    <t>NEZ0087Q0009379</t>
  </si>
  <si>
    <t>NEZ0087Q0009380</t>
  </si>
  <si>
    <t>NEZ0087Q0009381</t>
  </si>
  <si>
    <t>NEZ0087Q0009382</t>
  </si>
  <si>
    <t>NEZ0087Q0009383</t>
  </si>
  <si>
    <t>NEZ0087Q0009384</t>
  </si>
  <si>
    <t>NEZ0087Q0009385</t>
  </si>
  <si>
    <t>NEZ0087Q0009386</t>
  </si>
  <si>
    <t>NEZ0087Q0009387</t>
  </si>
  <si>
    <t>NEZ0087Q0009388</t>
  </si>
  <si>
    <t>NEZ0087Q0009389</t>
  </si>
  <si>
    <t>NEZ0087Q0009390</t>
  </si>
  <si>
    <t>NEZ0087Q0009391</t>
  </si>
  <si>
    <t>NEZ0087Q0009392</t>
  </si>
  <si>
    <t>NEZ0087Q0009393</t>
  </si>
  <si>
    <t>NEZ0087Q0009394</t>
  </si>
  <si>
    <t>CODIGO</t>
  </si>
  <si>
    <t>DESCRIPCION DEL BIEN</t>
  </si>
  <si>
    <t>VALOR EN LIBROS</t>
  </si>
  <si>
    <t xml:space="preserve">PANTALLA </t>
  </si>
  <si>
    <t>AMBULANCIA</t>
  </si>
  <si>
    <t>MOTOCICLETA</t>
  </si>
  <si>
    <t>C.P.U.</t>
  </si>
  <si>
    <t>NOTEBOOK</t>
  </si>
  <si>
    <t>IMPRESORA LASERJET</t>
  </si>
  <si>
    <t>NO BREAK</t>
  </si>
  <si>
    <t>PLOTTER</t>
  </si>
  <si>
    <t>ESCANER</t>
  </si>
  <si>
    <t xml:space="preserve">IMPRESORA </t>
  </si>
  <si>
    <t>MULTIFUNCIONAL</t>
  </si>
  <si>
    <t>IMPRESORA</t>
  </si>
  <si>
    <t xml:space="preserve">ESCRITORIO </t>
  </si>
  <si>
    <t>PINTARRON</t>
  </si>
  <si>
    <t>BANCA</t>
  </si>
  <si>
    <t>ALL IN ONE</t>
  </si>
  <si>
    <t xml:space="preserve">ARCHIVERO </t>
  </si>
  <si>
    <t>MESA</t>
  </si>
  <si>
    <t xml:space="preserve">LOCKER </t>
  </si>
  <si>
    <t>TARJETA DE RED DUAL</t>
  </si>
  <si>
    <t>ROUTER INALAMBRICO</t>
  </si>
  <si>
    <t xml:space="preserve">VIDEO PORTERO </t>
  </si>
  <si>
    <t>RETROEXCAVADORA</t>
  </si>
  <si>
    <t>PLACA CONMEMORATIVA</t>
  </si>
  <si>
    <t>SOFTWARE</t>
  </si>
  <si>
    <t>UBIQUITI UNIFI</t>
  </si>
  <si>
    <t xml:space="preserve">ROUTER </t>
  </si>
  <si>
    <t>DISCO DURO</t>
  </si>
  <si>
    <t xml:space="preserve">TABLON </t>
  </si>
  <si>
    <t>EQUIPO GPS</t>
  </si>
  <si>
    <t>TERMINAL DIGITAL MOVIL</t>
  </si>
  <si>
    <t>CAMIONETA TIPO PLATAFORMA</t>
  </si>
  <si>
    <t>MOTOSIERRA</t>
  </si>
  <si>
    <t>LAP TOP</t>
  </si>
  <si>
    <t xml:space="preserve">SILLON </t>
  </si>
  <si>
    <t>TALADRO</t>
  </si>
  <si>
    <t>TORNILLO</t>
  </si>
  <si>
    <t xml:space="preserve">ESMERIL </t>
  </si>
  <si>
    <t>HIDROLAVADORA</t>
  </si>
  <si>
    <t xml:space="preserve">COMPRESOR </t>
  </si>
  <si>
    <t>SCANNER</t>
  </si>
  <si>
    <t>SERVIDOR  PROLIANT</t>
  </si>
  <si>
    <t>COMPUTADORA DE ESCRITORIO</t>
  </si>
  <si>
    <t>EQUIPO DE SONIDO</t>
  </si>
  <si>
    <t>CAMARA  DIGITAL</t>
  </si>
  <si>
    <t>ARCHIVERO DE 4 GAVETAS</t>
  </si>
  <si>
    <t>CAMIONETA PICK UP DOBLE CABINA</t>
  </si>
  <si>
    <t>AUTO SEDAN NISSAN VERSA- SENSE</t>
  </si>
  <si>
    <t>MOTOBOMBA DE 1/2 DE 1.5HP</t>
  </si>
  <si>
    <t>BOMBA DE 1.2 HP</t>
  </si>
  <si>
    <t>BOMBA DE 1 HP</t>
  </si>
  <si>
    <t>COMPUTADORA AIO</t>
  </si>
  <si>
    <t>IMPRESORA MULTIFUNCIONAL</t>
  </si>
  <si>
    <t>PANTALLA PARA PROYECTOR</t>
  </si>
  <si>
    <t>PINTARRON BLANCO</t>
  </si>
  <si>
    <t xml:space="preserve">VIDEO PROYECTOR </t>
  </si>
  <si>
    <t>CABALLETE PROFESIONAL</t>
  </si>
  <si>
    <t>BOMBO</t>
  </si>
  <si>
    <t>BAJO ELECTRICO</t>
  </si>
  <si>
    <t>VERSIONES DE 30 W</t>
  </si>
  <si>
    <t>SERVIDOR</t>
  </si>
  <si>
    <t>EXPANSOR DE RED UBIQUITI</t>
  </si>
  <si>
    <t>BANCAS DE ESPERA</t>
  </si>
  <si>
    <t>ESCRITORIO ESTILO CONTEMPARANEO</t>
  </si>
  <si>
    <t>ARCHIVERO VERTICAL</t>
  </si>
  <si>
    <t>EQUIPO DE AIRE ACONDICIONADO</t>
  </si>
  <si>
    <t>IMPRESORA BLANCO Y NEGRO</t>
  </si>
  <si>
    <t>IMPRESORA A COLOR</t>
  </si>
  <si>
    <t>LAPTOP</t>
  </si>
  <si>
    <t>IMPRESORA DE PUNTO DE MATRIZ</t>
  </si>
  <si>
    <t>TELEFONO IP CON LICENCIAMIENTO</t>
  </si>
  <si>
    <t>TELEFONO IP PARA AGENTE DE CALL CENTER</t>
  </si>
  <si>
    <t>TELEFONO IP PARA SUPERVISOR DE CALL CENTER</t>
  </si>
  <si>
    <t>CAMIONETA PICKUP</t>
  </si>
  <si>
    <t>COMPUTADORA PORTATIL</t>
  </si>
  <si>
    <t>IMPRESORA LASER MONOCROMATICA</t>
  </si>
  <si>
    <t>VIDEO PROYECTOR</t>
  </si>
  <si>
    <t>ESTACION DE TRABAJO</t>
  </si>
  <si>
    <t>KIT DJ MEZCLADORA</t>
  </si>
  <si>
    <t>CAMARA DIGITAL</t>
  </si>
  <si>
    <t>EXTENSION ELECTRICA</t>
  </si>
  <si>
    <t>TOLDO TECHO CARPA PEGABLE</t>
  </si>
  <si>
    <t>Nota: los Bienes Muebles corresponde unicamente al total del ejercicio</t>
  </si>
  <si>
    <t>ESPACIO RECREATIVO</t>
  </si>
  <si>
    <t>ESPACIO RECREATIVO CAMELLON  RIVAPALACIO</t>
  </si>
  <si>
    <t>ESPACIO RECREATIVO CALLE 35 LA BOLA</t>
  </si>
  <si>
    <t>REHABILITACION EL PULPO</t>
  </si>
  <si>
    <t>CENTRO COMUNITARIO</t>
  </si>
  <si>
    <t>ARTES APLICADAS CEMUAA</t>
  </si>
  <si>
    <t>CENTRO COMUNITARIO EL SOL</t>
  </si>
  <si>
    <t>ADECUACIONES DE LA IMAGEN INSTITUCIONAL</t>
  </si>
  <si>
    <t>CASETAS PARA VIGILANCIA</t>
  </si>
  <si>
    <t>AMPLIACIÓN DE LA DIRECCIÓN DE COMUNICIACIÓN SOCIAL</t>
  </si>
  <si>
    <t>COMEDOR MUNICIPAL</t>
  </si>
  <si>
    <t>REHABILITACIÓN DEL ESTADIO DEPORTIVO METROPOLITANO</t>
  </si>
  <si>
    <t>REHABILITACIÓN INTEGRAL DEL DEPORTIVO NEZAHUALCÓYOTL</t>
  </si>
  <si>
    <t>AMPLIACIÓN DEL CENTRO DE DESARROLLO COMUNITARIO EL SOL.</t>
  </si>
  <si>
    <t>CENTRO CULTURAL NEZAHUALCÓYOTL</t>
  </si>
  <si>
    <t>OTROS EDIFICIOS CASAS DE CULTURA</t>
  </si>
  <si>
    <t>MUSEO DE SITIO Y REHABILITACIÓN DE CENTRO CULTURAL  PLURIFUNCIONAL</t>
  </si>
  <si>
    <t>Nota: los Bienes Inmuebles corresponde unicamente al total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</si>
</sst>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rgb="FF000000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5" fillId="0" borderId="0" xfId="0" applyFont="1" applyAlignment="1">
      <alignment horizontal="left" vertical="center" wrapText="1"/>
    </xf>
    <xf numFmtId="0" fontId="2" fillId="0" borderId="0" xfId="0" applyFont="1" applyAlignment="1"/>
    <xf numFmtId="0" fontId="5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4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6" xfId="4" applyFont="1" applyFill="1" applyBorder="1"/>
    <xf numFmtId="0" fontId="11" fillId="0" borderId="6" xfId="4" applyFont="1" applyFill="1" applyBorder="1" applyAlignment="1">
      <alignment horizontal="center" wrapText="1"/>
    </xf>
    <xf numFmtId="4" fontId="11" fillId="0" borderId="6" xfId="6" applyNumberFormat="1" applyFont="1" applyFill="1" applyBorder="1" applyAlignment="1">
      <alignment wrapText="1"/>
    </xf>
    <xf numFmtId="0" fontId="11" fillId="0" borderId="6" xfId="4" applyFont="1" applyFill="1" applyBorder="1" applyAlignment="1">
      <alignment horizontal="center" vertical="justify" wrapText="1"/>
    </xf>
    <xf numFmtId="0" fontId="10" fillId="0" borderId="6" xfId="4" applyFont="1" applyFill="1" applyBorder="1" applyAlignment="1">
      <alignment horizontal="left"/>
    </xf>
    <xf numFmtId="0" fontId="10" fillId="0" borderId="6" xfId="4" applyFont="1" applyFill="1" applyBorder="1" applyAlignment="1">
      <alignment horizontal="center" vertical="top" wrapText="1"/>
    </xf>
    <xf numFmtId="0" fontId="10" fillId="0" borderId="6" xfId="4" applyFont="1" applyFill="1" applyBorder="1" applyAlignment="1">
      <alignment wrapText="1"/>
    </xf>
    <xf numFmtId="0" fontId="11" fillId="0" borderId="6" xfId="5" applyFont="1" applyFill="1" applyBorder="1" applyAlignment="1">
      <alignment horizontal="center"/>
    </xf>
    <xf numFmtId="0" fontId="7" fillId="0" borderId="6" xfId="4" applyFont="1" applyFill="1" applyBorder="1" applyAlignment="1">
      <alignment horizontal="left"/>
    </xf>
    <xf numFmtId="0" fontId="11" fillId="0" borderId="6" xfId="4" applyFont="1" applyFill="1" applyBorder="1" applyAlignment="1">
      <alignment horizontal="center"/>
    </xf>
    <xf numFmtId="0" fontId="11" fillId="0" borderId="6" xfId="4" applyFont="1" applyFill="1" applyBorder="1" applyAlignment="1">
      <alignment horizontal="left"/>
    </xf>
    <xf numFmtId="0" fontId="10" fillId="0" borderId="6" xfId="4" applyFont="1" applyFill="1" applyBorder="1" applyAlignment="1"/>
    <xf numFmtId="0" fontId="10" fillId="0" borderId="6" xfId="4" applyFont="1" applyFill="1" applyBorder="1" applyAlignment="1">
      <alignment vertical="center"/>
    </xf>
    <xf numFmtId="0" fontId="11" fillId="0" borderId="6" xfId="4" applyFont="1" applyFill="1" applyBorder="1" applyAlignment="1">
      <alignment horizontal="center" vertical="center"/>
    </xf>
    <xf numFmtId="4" fontId="11" fillId="0" borderId="6" xfId="6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top"/>
    </xf>
    <xf numFmtId="4" fontId="6" fillId="2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vertical="top"/>
    </xf>
    <xf numFmtId="4" fontId="6" fillId="2" borderId="6" xfId="0" applyNumberFormat="1" applyFont="1" applyFill="1" applyBorder="1" applyAlignment="1">
      <alignment horizontal="center" vertical="justify" wrapText="1"/>
    </xf>
  </cellXfs>
  <cellStyles count="7">
    <cellStyle name="Normal" xfId="0" builtinId="0"/>
    <cellStyle name="Normal 10" xfId="4"/>
    <cellStyle name="Normal 2" xfId="1"/>
    <cellStyle name="Normal 2 3" xfId="6"/>
    <cellStyle name="Normal 2 4" xfId="3"/>
    <cellStyle name="Normal 4" xfId="5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12</xdr:row>
      <xdr:rowOff>28575</xdr:rowOff>
    </xdr:from>
    <xdr:to>
      <xdr:col>0</xdr:col>
      <xdr:colOff>1247775</xdr:colOff>
      <xdr:row>14</xdr:row>
      <xdr:rowOff>152400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" y="2305050"/>
          <a:ext cx="1238251" cy="504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12</xdr:row>
      <xdr:rowOff>28575</xdr:rowOff>
    </xdr:from>
    <xdr:to>
      <xdr:col>0</xdr:col>
      <xdr:colOff>1247775</xdr:colOff>
      <xdr:row>14</xdr:row>
      <xdr:rowOff>152400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" y="2495550"/>
          <a:ext cx="1238251" cy="504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B40" sqref="B40"/>
    </sheetView>
  </sheetViews>
  <sheetFormatPr baseColWidth="10" defaultRowHeight="15" x14ac:dyDescent="0.25"/>
  <cols>
    <col min="1" max="1" width="26.140625" customWidth="1"/>
    <col min="2" max="2" width="68.28515625" customWidth="1"/>
    <col min="3" max="3" width="33.42578125" customWidth="1"/>
  </cols>
  <sheetData>
    <row r="1" spans="1:6" ht="15" customHeight="1" x14ac:dyDescent="0.25">
      <c r="A1" s="13" t="s">
        <v>1</v>
      </c>
      <c r="B1" s="13"/>
      <c r="C1" s="13"/>
    </row>
    <row r="2" spans="1:6" x14ac:dyDescent="0.25">
      <c r="A2" s="13"/>
      <c r="B2" s="13"/>
      <c r="C2" s="13"/>
    </row>
    <row r="3" spans="1:6" x14ac:dyDescent="0.25">
      <c r="A3" s="13"/>
      <c r="B3" s="13"/>
      <c r="C3" s="13"/>
    </row>
    <row r="4" spans="1:6" x14ac:dyDescent="0.25">
      <c r="A4" s="13"/>
      <c r="B4" s="13"/>
      <c r="C4" s="13"/>
    </row>
    <row r="5" spans="1:6" x14ac:dyDescent="0.25">
      <c r="A5" s="1"/>
      <c r="B5" s="1"/>
      <c r="C5" s="1"/>
    </row>
    <row r="6" spans="1:6" ht="15.75" x14ac:dyDescent="0.25">
      <c r="A6" s="2" t="s">
        <v>0</v>
      </c>
      <c r="B6" s="3"/>
      <c r="C6" s="3"/>
    </row>
    <row r="7" spans="1:6" ht="4.5" customHeight="1" x14ac:dyDescent="0.25">
      <c r="A7" s="3"/>
      <c r="B7" s="3"/>
      <c r="C7" s="3"/>
    </row>
    <row r="8" spans="1:6" ht="15" customHeight="1" x14ac:dyDescent="0.25">
      <c r="A8" s="11" t="s">
        <v>2</v>
      </c>
      <c r="B8" s="11"/>
      <c r="C8" s="11"/>
    </row>
    <row r="9" spans="1:6" ht="15" customHeight="1" x14ac:dyDescent="0.25">
      <c r="A9" s="11"/>
      <c r="B9" s="11"/>
      <c r="C9" s="11"/>
    </row>
    <row r="10" spans="1:6" ht="38.25" customHeight="1" x14ac:dyDescent="0.25">
      <c r="A10" s="11"/>
      <c r="B10" s="11"/>
      <c r="C10" s="11"/>
    </row>
    <row r="11" spans="1:6" ht="15" hidden="1" customHeight="1" x14ac:dyDescent="0.25">
      <c r="A11" s="11"/>
      <c r="B11" s="11"/>
      <c r="C11" s="11"/>
    </row>
    <row r="12" spans="1:6" ht="15.75" thickBot="1" x14ac:dyDescent="0.3"/>
    <row r="13" spans="1:6" x14ac:dyDescent="0.25">
      <c r="A13" s="4" t="s">
        <v>5</v>
      </c>
      <c r="B13" s="5"/>
      <c r="C13" s="6"/>
      <c r="F13" s="10"/>
    </row>
    <row r="14" spans="1:6" x14ac:dyDescent="0.25">
      <c r="A14" s="7" t="s">
        <v>3</v>
      </c>
      <c r="B14" s="8"/>
      <c r="C14" s="9"/>
    </row>
    <row r="15" spans="1:6" ht="15.75" thickBot="1" x14ac:dyDescent="0.3">
      <c r="A15" s="7" t="s">
        <v>4</v>
      </c>
      <c r="B15" s="8"/>
      <c r="C15" s="9"/>
    </row>
    <row r="16" spans="1:6" ht="15.75" thickBot="1" x14ac:dyDescent="0.3">
      <c r="A16" s="15" t="s">
        <v>700</v>
      </c>
      <c r="B16" s="17" t="s">
        <v>701</v>
      </c>
      <c r="C16" s="16" t="s">
        <v>702</v>
      </c>
    </row>
    <row r="17" spans="1:6" ht="15.75" thickBot="1" x14ac:dyDescent="0.3">
      <c r="A17" s="18"/>
      <c r="B17" s="33" t="s">
        <v>786</v>
      </c>
      <c r="C17" s="34">
        <v>1223785.78</v>
      </c>
    </row>
    <row r="18" spans="1:6" ht="15.75" thickBot="1" x14ac:dyDescent="0.3">
      <c r="A18" s="18"/>
      <c r="B18" s="33" t="s">
        <v>786</v>
      </c>
      <c r="C18" s="34">
        <v>1257483.58</v>
      </c>
    </row>
    <row r="19" spans="1:6" ht="15.75" thickBot="1" x14ac:dyDescent="0.3">
      <c r="A19" s="18"/>
      <c r="B19" s="33" t="s">
        <v>787</v>
      </c>
      <c r="C19" s="34">
        <v>5953381.7800000003</v>
      </c>
      <c r="F19" s="12"/>
    </row>
    <row r="20" spans="1:6" ht="15.75" thickBot="1" x14ac:dyDescent="0.3">
      <c r="A20" s="18"/>
      <c r="B20" s="33" t="s">
        <v>788</v>
      </c>
      <c r="C20" s="34">
        <v>5947491.0199999996</v>
      </c>
    </row>
    <row r="21" spans="1:6" ht="15.75" thickBot="1" x14ac:dyDescent="0.3">
      <c r="A21" s="18"/>
      <c r="B21" s="33" t="s">
        <v>789</v>
      </c>
      <c r="C21" s="34">
        <v>6199205.2300000004</v>
      </c>
    </row>
    <row r="22" spans="1:6" ht="15.75" thickBot="1" x14ac:dyDescent="0.3">
      <c r="A22" s="18"/>
      <c r="B22" s="33" t="s">
        <v>790</v>
      </c>
      <c r="C22" s="34">
        <v>3491754.36</v>
      </c>
    </row>
    <row r="23" spans="1:6" ht="15.75" thickBot="1" x14ac:dyDescent="0.3">
      <c r="A23" s="18"/>
      <c r="B23" s="33" t="s">
        <v>791</v>
      </c>
      <c r="C23" s="34">
        <v>1244572.53</v>
      </c>
    </row>
    <row r="24" spans="1:6" ht="15.75" thickBot="1" x14ac:dyDescent="0.3">
      <c r="A24" s="18"/>
      <c r="B24" s="33" t="s">
        <v>792</v>
      </c>
      <c r="C24" s="34">
        <v>2010164.46</v>
      </c>
    </row>
    <row r="25" spans="1:6" ht="15.75" thickBot="1" x14ac:dyDescent="0.3">
      <c r="A25" s="18"/>
      <c r="B25" s="33" t="s">
        <v>793</v>
      </c>
      <c r="C25" s="34">
        <v>43999.98</v>
      </c>
    </row>
    <row r="26" spans="1:6" ht="15.75" thickBot="1" x14ac:dyDescent="0.3">
      <c r="A26" s="18"/>
      <c r="B26" s="33" t="s">
        <v>786</v>
      </c>
      <c r="C26" s="34">
        <v>1994822.97</v>
      </c>
    </row>
    <row r="27" spans="1:6" ht="15.75" thickBot="1" x14ac:dyDescent="0.3">
      <c r="A27" s="18"/>
      <c r="B27" s="33" t="s">
        <v>786</v>
      </c>
      <c r="C27" s="34">
        <v>2388415.14</v>
      </c>
    </row>
    <row r="28" spans="1:6" ht="15.75" thickBot="1" x14ac:dyDescent="0.3">
      <c r="A28" s="18"/>
      <c r="B28" s="33" t="s">
        <v>794</v>
      </c>
      <c r="C28" s="34">
        <v>7916137.4000000004</v>
      </c>
    </row>
    <row r="29" spans="1:6" ht="15.75" thickBot="1" x14ac:dyDescent="0.3">
      <c r="A29" s="18"/>
      <c r="B29" s="33" t="s">
        <v>795</v>
      </c>
      <c r="C29" s="34">
        <v>678012.94</v>
      </c>
    </row>
    <row r="30" spans="1:6" ht="15.75" thickBot="1" x14ac:dyDescent="0.3">
      <c r="A30" s="18"/>
      <c r="B30" s="33" t="s">
        <v>796</v>
      </c>
      <c r="C30" s="34">
        <v>3492251.76</v>
      </c>
    </row>
    <row r="31" spans="1:6" ht="15.75" thickBot="1" x14ac:dyDescent="0.3">
      <c r="A31" s="18"/>
      <c r="B31" s="33" t="s">
        <v>797</v>
      </c>
      <c r="C31" s="34">
        <v>9696482.2599999998</v>
      </c>
    </row>
    <row r="32" spans="1:6" ht="15.75" thickBot="1" x14ac:dyDescent="0.3">
      <c r="A32" s="18"/>
      <c r="B32" s="33" t="s">
        <v>798</v>
      </c>
      <c r="C32" s="34">
        <v>24466680.699999999</v>
      </c>
    </row>
    <row r="33" spans="1:3" ht="15.75" thickBot="1" x14ac:dyDescent="0.3">
      <c r="A33" s="18"/>
      <c r="B33" s="35" t="s">
        <v>799</v>
      </c>
      <c r="C33" s="34">
        <v>3669566.41</v>
      </c>
    </row>
    <row r="34" spans="1:3" ht="15.75" thickBot="1" x14ac:dyDescent="0.3">
      <c r="A34" s="18"/>
      <c r="B34" s="35" t="s">
        <v>800</v>
      </c>
      <c r="C34" s="36">
        <v>11706768.550000001</v>
      </c>
    </row>
    <row r="35" spans="1:3" ht="15.75" thickBot="1" x14ac:dyDescent="0.3">
      <c r="A35" s="18"/>
      <c r="B35" s="35" t="s">
        <v>801</v>
      </c>
      <c r="C35" s="34">
        <v>3486385.43</v>
      </c>
    </row>
    <row r="36" spans="1:3" ht="15.75" thickBot="1" x14ac:dyDescent="0.3">
      <c r="A36" s="18"/>
      <c r="B36" s="33" t="s">
        <v>802</v>
      </c>
      <c r="C36" s="34">
        <v>3194356.22</v>
      </c>
    </row>
    <row r="38" spans="1:3" ht="24" customHeight="1" x14ac:dyDescent="0.25">
      <c r="A38" s="14" t="s">
        <v>803</v>
      </c>
      <c r="B38" s="14"/>
      <c r="C38" s="14"/>
    </row>
  </sheetData>
  <mergeCells count="6">
    <mergeCell ref="A1:C4"/>
    <mergeCell ref="A8:C11"/>
    <mergeCell ref="A13:C13"/>
    <mergeCell ref="A14:C14"/>
    <mergeCell ref="A15:C15"/>
    <mergeCell ref="A38:C38"/>
  </mergeCells>
  <printOptions horizontalCentered="1" verticalCentered="1"/>
  <pageMargins left="0" right="0" top="0" bottom="0.39370078740157483" header="0.31496062992125984" footer="0.31496062992125984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3"/>
  <sheetViews>
    <sheetView workbookViewId="0">
      <selection sqref="A1:C4"/>
    </sheetView>
  </sheetViews>
  <sheetFormatPr baseColWidth="10" defaultRowHeight="15" x14ac:dyDescent="0.25"/>
  <cols>
    <col min="1" max="1" width="32.42578125" customWidth="1"/>
    <col min="2" max="2" width="36.7109375" customWidth="1"/>
    <col min="3" max="3" width="33.42578125" customWidth="1"/>
  </cols>
  <sheetData>
    <row r="1" spans="1:6" ht="15" customHeight="1" x14ac:dyDescent="0.25">
      <c r="A1" s="13" t="s">
        <v>1</v>
      </c>
      <c r="B1" s="13"/>
      <c r="C1" s="13"/>
    </row>
    <row r="2" spans="1:6" x14ac:dyDescent="0.25">
      <c r="A2" s="13"/>
      <c r="B2" s="13"/>
      <c r="C2" s="13"/>
    </row>
    <row r="3" spans="1:6" x14ac:dyDescent="0.25">
      <c r="A3" s="13"/>
      <c r="B3" s="13"/>
      <c r="C3" s="13"/>
    </row>
    <row r="4" spans="1:6" x14ac:dyDescent="0.25">
      <c r="A4" s="13"/>
      <c r="B4" s="13"/>
      <c r="C4" s="13"/>
    </row>
    <row r="5" spans="1:6" x14ac:dyDescent="0.25">
      <c r="A5" s="1"/>
      <c r="B5" s="1"/>
      <c r="C5" s="1"/>
    </row>
    <row r="6" spans="1:6" ht="15.75" x14ac:dyDescent="0.25">
      <c r="A6" s="2" t="s">
        <v>0</v>
      </c>
      <c r="B6" s="3"/>
      <c r="C6" s="3"/>
    </row>
    <row r="7" spans="1:6" ht="4.5" customHeight="1" x14ac:dyDescent="0.25">
      <c r="A7" s="3"/>
      <c r="B7" s="3"/>
      <c r="C7" s="3"/>
    </row>
    <row r="8" spans="1:6" ht="15" customHeight="1" x14ac:dyDescent="0.25">
      <c r="A8" s="11" t="s">
        <v>2</v>
      </c>
      <c r="B8" s="11"/>
      <c r="C8" s="11"/>
    </row>
    <row r="9" spans="1:6" ht="15" customHeight="1" x14ac:dyDescent="0.25">
      <c r="A9" s="11"/>
      <c r="B9" s="11"/>
      <c r="C9" s="11"/>
    </row>
    <row r="10" spans="1:6" ht="38.25" customHeight="1" x14ac:dyDescent="0.25">
      <c r="A10" s="11"/>
      <c r="B10" s="11"/>
      <c r="C10" s="11"/>
    </row>
    <row r="11" spans="1:6" ht="15" hidden="1" customHeight="1" x14ac:dyDescent="0.25">
      <c r="A11" s="11"/>
      <c r="B11" s="11"/>
      <c r="C11" s="11"/>
    </row>
    <row r="12" spans="1:6" ht="15.75" thickBot="1" x14ac:dyDescent="0.3"/>
    <row r="13" spans="1:6" x14ac:dyDescent="0.25">
      <c r="A13" s="4" t="s">
        <v>5</v>
      </c>
      <c r="B13" s="5"/>
      <c r="C13" s="6"/>
      <c r="F13" s="10"/>
    </row>
    <row r="14" spans="1:6" x14ac:dyDescent="0.25">
      <c r="A14" s="7" t="s">
        <v>3</v>
      </c>
      <c r="B14" s="8"/>
      <c r="C14" s="9"/>
    </row>
    <row r="15" spans="1:6" ht="15.75" thickBot="1" x14ac:dyDescent="0.3">
      <c r="A15" s="7" t="s">
        <v>4</v>
      </c>
      <c r="B15" s="8"/>
      <c r="C15" s="9"/>
    </row>
    <row r="16" spans="1:6" ht="15.75" thickBot="1" x14ac:dyDescent="0.3">
      <c r="A16" s="15" t="s">
        <v>700</v>
      </c>
      <c r="B16" s="17" t="s">
        <v>701</v>
      </c>
      <c r="C16" s="16" t="s">
        <v>702</v>
      </c>
    </row>
    <row r="17" spans="1:6" ht="15.75" thickBot="1" x14ac:dyDescent="0.3">
      <c r="A17" s="18" t="s">
        <v>6</v>
      </c>
      <c r="B17" s="19" t="s">
        <v>703</v>
      </c>
      <c r="C17" s="20">
        <v>6971.6</v>
      </c>
    </row>
    <row r="18" spans="1:6" ht="15.75" thickBot="1" x14ac:dyDescent="0.3">
      <c r="A18" s="18" t="s">
        <v>7</v>
      </c>
      <c r="B18" s="19" t="s">
        <v>703</v>
      </c>
      <c r="C18" s="20">
        <v>6971.6</v>
      </c>
    </row>
    <row r="19" spans="1:6" ht="15.75" thickBot="1" x14ac:dyDescent="0.3">
      <c r="A19" s="18" t="s">
        <v>8</v>
      </c>
      <c r="B19" s="19" t="s">
        <v>704</v>
      </c>
      <c r="C19" s="20">
        <v>1055600</v>
      </c>
      <c r="F19" s="12"/>
    </row>
    <row r="20" spans="1:6" ht="15.75" thickBot="1" x14ac:dyDescent="0.3">
      <c r="A20" s="18" t="s">
        <v>9</v>
      </c>
      <c r="B20" s="19" t="s">
        <v>704</v>
      </c>
      <c r="C20" s="20">
        <v>1055600</v>
      </c>
    </row>
    <row r="21" spans="1:6" ht="15.75" thickBot="1" x14ac:dyDescent="0.3">
      <c r="A21" s="18" t="s">
        <v>10</v>
      </c>
      <c r="B21" s="19" t="s">
        <v>704</v>
      </c>
      <c r="C21" s="20">
        <v>1055600</v>
      </c>
    </row>
    <row r="22" spans="1:6" ht="15.75" thickBot="1" x14ac:dyDescent="0.3">
      <c r="A22" s="18" t="s">
        <v>11</v>
      </c>
      <c r="B22" s="19" t="s">
        <v>704</v>
      </c>
      <c r="C22" s="20">
        <v>1055600</v>
      </c>
    </row>
    <row r="23" spans="1:6" ht="15.75" thickBot="1" x14ac:dyDescent="0.3">
      <c r="A23" s="18" t="s">
        <v>12</v>
      </c>
      <c r="B23" s="19" t="s">
        <v>704</v>
      </c>
      <c r="C23" s="20">
        <v>1055600</v>
      </c>
    </row>
    <row r="24" spans="1:6" ht="15.75" thickBot="1" x14ac:dyDescent="0.3">
      <c r="A24" s="18" t="s">
        <v>13</v>
      </c>
      <c r="B24" s="19" t="s">
        <v>705</v>
      </c>
      <c r="C24" s="20">
        <v>189312</v>
      </c>
    </row>
    <row r="25" spans="1:6" ht="15.75" thickBot="1" x14ac:dyDescent="0.3">
      <c r="A25" s="18" t="s">
        <v>14</v>
      </c>
      <c r="B25" s="19" t="s">
        <v>705</v>
      </c>
      <c r="C25" s="20">
        <v>75000</v>
      </c>
    </row>
    <row r="26" spans="1:6" ht="15.75" thickBot="1" x14ac:dyDescent="0.3">
      <c r="A26" s="18" t="s">
        <v>15</v>
      </c>
      <c r="B26" s="19" t="s">
        <v>705</v>
      </c>
      <c r="C26" s="20">
        <v>75000</v>
      </c>
    </row>
    <row r="27" spans="1:6" ht="15.75" thickBot="1" x14ac:dyDescent="0.3">
      <c r="A27" s="18" t="s">
        <v>16</v>
      </c>
      <c r="B27" s="19" t="s">
        <v>705</v>
      </c>
      <c r="C27" s="20">
        <v>75000</v>
      </c>
    </row>
    <row r="28" spans="1:6" ht="15.75" thickBot="1" x14ac:dyDescent="0.3">
      <c r="A28" s="18" t="s">
        <v>17</v>
      </c>
      <c r="B28" s="19" t="s">
        <v>705</v>
      </c>
      <c r="C28" s="20">
        <v>75000</v>
      </c>
    </row>
    <row r="29" spans="1:6" ht="15.75" thickBot="1" x14ac:dyDescent="0.3">
      <c r="A29" s="18" t="s">
        <v>18</v>
      </c>
      <c r="B29" s="19" t="s">
        <v>705</v>
      </c>
      <c r="C29" s="20">
        <v>75000</v>
      </c>
    </row>
    <row r="30" spans="1:6" ht="15.75" thickBot="1" x14ac:dyDescent="0.3">
      <c r="A30" s="18" t="s">
        <v>19</v>
      </c>
      <c r="B30" s="19" t="s">
        <v>706</v>
      </c>
      <c r="C30" s="20">
        <f t="shared" ref="C30:C39" si="0">16800*0.16+16800</f>
        <v>19488</v>
      </c>
    </row>
    <row r="31" spans="1:6" ht="15.75" thickBot="1" x14ac:dyDescent="0.3">
      <c r="A31" s="18" t="s">
        <v>20</v>
      </c>
      <c r="B31" s="19" t="s">
        <v>706</v>
      </c>
      <c r="C31" s="20">
        <f t="shared" si="0"/>
        <v>19488</v>
      </c>
    </row>
    <row r="32" spans="1:6" ht="15.75" thickBot="1" x14ac:dyDescent="0.3">
      <c r="A32" s="18" t="s">
        <v>21</v>
      </c>
      <c r="B32" s="19" t="s">
        <v>706</v>
      </c>
      <c r="C32" s="20">
        <f t="shared" si="0"/>
        <v>19488</v>
      </c>
    </row>
    <row r="33" spans="1:3" ht="15.75" thickBot="1" x14ac:dyDescent="0.3">
      <c r="A33" s="18" t="s">
        <v>22</v>
      </c>
      <c r="B33" s="19" t="s">
        <v>706</v>
      </c>
      <c r="C33" s="20">
        <f t="shared" si="0"/>
        <v>19488</v>
      </c>
    </row>
    <row r="34" spans="1:3" ht="15.75" thickBot="1" x14ac:dyDescent="0.3">
      <c r="A34" s="18" t="s">
        <v>23</v>
      </c>
      <c r="B34" s="19" t="s">
        <v>706</v>
      </c>
      <c r="C34" s="20">
        <f t="shared" si="0"/>
        <v>19488</v>
      </c>
    </row>
    <row r="35" spans="1:3" ht="15.75" thickBot="1" x14ac:dyDescent="0.3">
      <c r="A35" s="18" t="s">
        <v>24</v>
      </c>
      <c r="B35" s="19" t="s">
        <v>706</v>
      </c>
      <c r="C35" s="20">
        <f t="shared" si="0"/>
        <v>19488</v>
      </c>
    </row>
    <row r="36" spans="1:3" ht="15.75" thickBot="1" x14ac:dyDescent="0.3">
      <c r="A36" s="18" t="s">
        <v>25</v>
      </c>
      <c r="B36" s="19" t="s">
        <v>706</v>
      </c>
      <c r="C36" s="20">
        <f t="shared" si="0"/>
        <v>19488</v>
      </c>
    </row>
    <row r="37" spans="1:3" ht="15.75" thickBot="1" x14ac:dyDescent="0.3">
      <c r="A37" s="18" t="s">
        <v>26</v>
      </c>
      <c r="B37" s="19" t="s">
        <v>706</v>
      </c>
      <c r="C37" s="20">
        <f t="shared" si="0"/>
        <v>19488</v>
      </c>
    </row>
    <row r="38" spans="1:3" ht="15.75" thickBot="1" x14ac:dyDescent="0.3">
      <c r="A38" s="18" t="s">
        <v>27</v>
      </c>
      <c r="B38" s="19" t="s">
        <v>706</v>
      </c>
      <c r="C38" s="20">
        <f t="shared" si="0"/>
        <v>19488</v>
      </c>
    </row>
    <row r="39" spans="1:3" ht="15.75" thickBot="1" x14ac:dyDescent="0.3">
      <c r="A39" s="18" t="s">
        <v>28</v>
      </c>
      <c r="B39" s="19" t="s">
        <v>706</v>
      </c>
      <c r="C39" s="20">
        <f t="shared" si="0"/>
        <v>19488</v>
      </c>
    </row>
    <row r="40" spans="1:3" ht="15.75" thickBot="1" x14ac:dyDescent="0.3">
      <c r="A40" s="18" t="s">
        <v>29</v>
      </c>
      <c r="B40" s="19" t="s">
        <v>707</v>
      </c>
      <c r="C40" s="20">
        <f>19220*0.16+19220</f>
        <v>22295.200000000001</v>
      </c>
    </row>
    <row r="41" spans="1:3" ht="15.75" thickBot="1" x14ac:dyDescent="0.3">
      <c r="A41" s="18" t="s">
        <v>30</v>
      </c>
      <c r="B41" s="19" t="s">
        <v>707</v>
      </c>
      <c r="C41" s="20">
        <f>19220*0.16+19220</f>
        <v>22295.200000000001</v>
      </c>
    </row>
    <row r="42" spans="1:3" ht="15.75" thickBot="1" x14ac:dyDescent="0.3">
      <c r="A42" s="18" t="s">
        <v>31</v>
      </c>
      <c r="B42" s="21" t="s">
        <v>708</v>
      </c>
      <c r="C42" s="20">
        <f>59980*0.16+59980</f>
        <v>69576.800000000003</v>
      </c>
    </row>
    <row r="43" spans="1:3" ht="15.75" thickBot="1" x14ac:dyDescent="0.3">
      <c r="A43" s="18" t="s">
        <v>32</v>
      </c>
      <c r="B43" s="21" t="s">
        <v>709</v>
      </c>
      <c r="C43" s="20">
        <f t="shared" ref="C43:C54" si="1">4472*0.16+4472</f>
        <v>5187.5200000000004</v>
      </c>
    </row>
    <row r="44" spans="1:3" ht="15.75" thickBot="1" x14ac:dyDescent="0.3">
      <c r="A44" s="18" t="s">
        <v>33</v>
      </c>
      <c r="B44" s="21" t="s">
        <v>709</v>
      </c>
      <c r="C44" s="20">
        <f t="shared" si="1"/>
        <v>5187.5200000000004</v>
      </c>
    </row>
    <row r="45" spans="1:3" ht="15.75" thickBot="1" x14ac:dyDescent="0.3">
      <c r="A45" s="18" t="s">
        <v>34</v>
      </c>
      <c r="B45" s="21" t="s">
        <v>709</v>
      </c>
      <c r="C45" s="20">
        <f t="shared" si="1"/>
        <v>5187.5200000000004</v>
      </c>
    </row>
    <row r="46" spans="1:3" ht="15.75" thickBot="1" x14ac:dyDescent="0.3">
      <c r="A46" s="18" t="s">
        <v>35</v>
      </c>
      <c r="B46" s="21" t="s">
        <v>709</v>
      </c>
      <c r="C46" s="20">
        <f t="shared" si="1"/>
        <v>5187.5200000000004</v>
      </c>
    </row>
    <row r="47" spans="1:3" ht="15.75" thickBot="1" x14ac:dyDescent="0.3">
      <c r="A47" s="18" t="s">
        <v>36</v>
      </c>
      <c r="B47" s="21" t="s">
        <v>709</v>
      </c>
      <c r="C47" s="20">
        <f t="shared" si="1"/>
        <v>5187.5200000000004</v>
      </c>
    </row>
    <row r="48" spans="1:3" ht="15.75" thickBot="1" x14ac:dyDescent="0.3">
      <c r="A48" s="18" t="s">
        <v>37</v>
      </c>
      <c r="B48" s="21" t="s">
        <v>709</v>
      </c>
      <c r="C48" s="20">
        <f t="shared" si="1"/>
        <v>5187.5200000000004</v>
      </c>
    </row>
    <row r="49" spans="1:3" ht="15.75" thickBot="1" x14ac:dyDescent="0.3">
      <c r="A49" s="18" t="s">
        <v>38</v>
      </c>
      <c r="B49" s="21" t="s">
        <v>709</v>
      </c>
      <c r="C49" s="20">
        <f t="shared" si="1"/>
        <v>5187.5200000000004</v>
      </c>
    </row>
    <row r="50" spans="1:3" ht="15.75" thickBot="1" x14ac:dyDescent="0.3">
      <c r="A50" s="18" t="s">
        <v>39</v>
      </c>
      <c r="B50" s="21" t="s">
        <v>709</v>
      </c>
      <c r="C50" s="20">
        <f t="shared" si="1"/>
        <v>5187.5200000000004</v>
      </c>
    </row>
    <row r="51" spans="1:3" ht="15.75" thickBot="1" x14ac:dyDescent="0.3">
      <c r="A51" s="18" t="s">
        <v>40</v>
      </c>
      <c r="B51" s="21" t="s">
        <v>709</v>
      </c>
      <c r="C51" s="20">
        <f t="shared" si="1"/>
        <v>5187.5200000000004</v>
      </c>
    </row>
    <row r="52" spans="1:3" ht="15.75" thickBot="1" x14ac:dyDescent="0.3">
      <c r="A52" s="18" t="s">
        <v>41</v>
      </c>
      <c r="B52" s="21" t="s">
        <v>709</v>
      </c>
      <c r="C52" s="20">
        <f t="shared" si="1"/>
        <v>5187.5200000000004</v>
      </c>
    </row>
    <row r="53" spans="1:3" ht="15.75" thickBot="1" x14ac:dyDescent="0.3">
      <c r="A53" s="18" t="s">
        <v>42</v>
      </c>
      <c r="B53" s="21" t="s">
        <v>709</v>
      </c>
      <c r="C53" s="20">
        <f t="shared" si="1"/>
        <v>5187.5200000000004</v>
      </c>
    </row>
    <row r="54" spans="1:3" ht="15.75" thickBot="1" x14ac:dyDescent="0.3">
      <c r="A54" s="18" t="s">
        <v>43</v>
      </c>
      <c r="B54" s="21" t="s">
        <v>709</v>
      </c>
      <c r="C54" s="20">
        <f t="shared" si="1"/>
        <v>5187.5200000000004</v>
      </c>
    </row>
    <row r="55" spans="1:3" ht="15.75" thickBot="1" x14ac:dyDescent="0.3">
      <c r="A55" s="18" t="s">
        <v>44</v>
      </c>
      <c r="B55" s="21" t="s">
        <v>708</v>
      </c>
      <c r="C55" s="20">
        <f>6580*0.16+6580</f>
        <v>7632.8</v>
      </c>
    </row>
    <row r="56" spans="1:3" ht="15.75" thickBot="1" x14ac:dyDescent="0.3">
      <c r="A56" s="18" t="s">
        <v>45</v>
      </c>
      <c r="B56" s="21" t="s">
        <v>708</v>
      </c>
      <c r="C56" s="20">
        <f>6580*0.16+6580</f>
        <v>7632.8</v>
      </c>
    </row>
    <row r="57" spans="1:3" ht="15.75" thickBot="1" x14ac:dyDescent="0.3">
      <c r="A57" s="18" t="s">
        <v>46</v>
      </c>
      <c r="B57" s="21" t="s">
        <v>710</v>
      </c>
      <c r="C57" s="20">
        <f>87500*0.16+87500</f>
        <v>101500</v>
      </c>
    </row>
    <row r="58" spans="1:3" ht="15.75" thickBot="1" x14ac:dyDescent="0.3">
      <c r="A58" s="18" t="s">
        <v>47</v>
      </c>
      <c r="B58" s="21" t="s">
        <v>711</v>
      </c>
      <c r="C58" s="20">
        <f>93400*0.16+93400</f>
        <v>108344</v>
      </c>
    </row>
    <row r="59" spans="1:3" ht="15.75" thickBot="1" x14ac:dyDescent="0.3">
      <c r="A59" s="18" t="s">
        <v>48</v>
      </c>
      <c r="B59" s="21" t="s">
        <v>712</v>
      </c>
      <c r="C59" s="20">
        <f>20800*0.16+20800</f>
        <v>24128</v>
      </c>
    </row>
    <row r="60" spans="1:3" ht="15.75" thickBot="1" x14ac:dyDescent="0.3">
      <c r="A60" s="18" t="s">
        <v>49</v>
      </c>
      <c r="B60" s="21" t="s">
        <v>712</v>
      </c>
      <c r="C60" s="20">
        <f>20800*0.16+20800</f>
        <v>24128</v>
      </c>
    </row>
    <row r="61" spans="1:3" ht="15.75" thickBot="1" x14ac:dyDescent="0.3">
      <c r="A61" s="18" t="s">
        <v>50</v>
      </c>
      <c r="B61" s="21" t="s">
        <v>712</v>
      </c>
      <c r="C61" s="20">
        <f>20800*0.16+20800</f>
        <v>24128</v>
      </c>
    </row>
    <row r="62" spans="1:3" ht="15.75" thickBot="1" x14ac:dyDescent="0.3">
      <c r="A62" s="18" t="s">
        <v>51</v>
      </c>
      <c r="B62" s="21" t="s">
        <v>713</v>
      </c>
      <c r="C62" s="20">
        <f>5280*0.16+5280</f>
        <v>6124.8</v>
      </c>
    </row>
    <row r="63" spans="1:3" ht="15.75" thickBot="1" x14ac:dyDescent="0.3">
      <c r="A63" s="18" t="s">
        <v>52</v>
      </c>
      <c r="B63" s="21" t="s">
        <v>713</v>
      </c>
      <c r="C63" s="20">
        <f>3764*0.16+3764</f>
        <v>4366.24</v>
      </c>
    </row>
    <row r="64" spans="1:3" ht="15.75" thickBot="1" x14ac:dyDescent="0.3">
      <c r="A64" s="18" t="s">
        <v>53</v>
      </c>
      <c r="B64" s="21" t="s">
        <v>714</v>
      </c>
      <c r="C64" s="20">
        <f t="shared" ref="C64:C79" si="2">15750*0.16+15750</f>
        <v>18270</v>
      </c>
    </row>
    <row r="65" spans="1:3" ht="15.75" thickBot="1" x14ac:dyDescent="0.3">
      <c r="A65" s="18" t="s">
        <v>54</v>
      </c>
      <c r="B65" s="21" t="s">
        <v>714</v>
      </c>
      <c r="C65" s="20">
        <f t="shared" si="2"/>
        <v>18270</v>
      </c>
    </row>
    <row r="66" spans="1:3" ht="15.75" thickBot="1" x14ac:dyDescent="0.3">
      <c r="A66" s="18" t="s">
        <v>55</v>
      </c>
      <c r="B66" s="21" t="s">
        <v>714</v>
      </c>
      <c r="C66" s="20">
        <f t="shared" si="2"/>
        <v>18270</v>
      </c>
    </row>
    <row r="67" spans="1:3" ht="15.75" thickBot="1" x14ac:dyDescent="0.3">
      <c r="A67" s="18" t="s">
        <v>56</v>
      </c>
      <c r="B67" s="21" t="s">
        <v>714</v>
      </c>
      <c r="C67" s="20">
        <f t="shared" si="2"/>
        <v>18270</v>
      </c>
    </row>
    <row r="68" spans="1:3" ht="15.75" thickBot="1" x14ac:dyDescent="0.3">
      <c r="A68" s="18" t="s">
        <v>57</v>
      </c>
      <c r="B68" s="21" t="s">
        <v>714</v>
      </c>
      <c r="C68" s="20">
        <f t="shared" si="2"/>
        <v>18270</v>
      </c>
    </row>
    <row r="69" spans="1:3" ht="15.75" thickBot="1" x14ac:dyDescent="0.3">
      <c r="A69" s="18" t="s">
        <v>58</v>
      </c>
      <c r="B69" s="21" t="s">
        <v>714</v>
      </c>
      <c r="C69" s="20">
        <f t="shared" si="2"/>
        <v>18270</v>
      </c>
    </row>
    <row r="70" spans="1:3" ht="15.75" thickBot="1" x14ac:dyDescent="0.3">
      <c r="A70" s="18" t="s">
        <v>59</v>
      </c>
      <c r="B70" s="21" t="s">
        <v>714</v>
      </c>
      <c r="C70" s="20">
        <f t="shared" si="2"/>
        <v>18270</v>
      </c>
    </row>
    <row r="71" spans="1:3" ht="15.75" thickBot="1" x14ac:dyDescent="0.3">
      <c r="A71" s="18" t="s">
        <v>60</v>
      </c>
      <c r="B71" s="21" t="s">
        <v>714</v>
      </c>
      <c r="C71" s="20">
        <f t="shared" si="2"/>
        <v>18270</v>
      </c>
    </row>
    <row r="72" spans="1:3" ht="15.75" thickBot="1" x14ac:dyDescent="0.3">
      <c r="A72" s="18" t="s">
        <v>61</v>
      </c>
      <c r="B72" s="21" t="s">
        <v>714</v>
      </c>
      <c r="C72" s="20">
        <f t="shared" si="2"/>
        <v>18270</v>
      </c>
    </row>
    <row r="73" spans="1:3" ht="15.75" thickBot="1" x14ac:dyDescent="0.3">
      <c r="A73" s="18" t="s">
        <v>62</v>
      </c>
      <c r="B73" s="21" t="s">
        <v>714</v>
      </c>
      <c r="C73" s="20">
        <f t="shared" si="2"/>
        <v>18270</v>
      </c>
    </row>
    <row r="74" spans="1:3" ht="15.75" thickBot="1" x14ac:dyDescent="0.3">
      <c r="A74" s="18" t="s">
        <v>63</v>
      </c>
      <c r="B74" s="21" t="s">
        <v>714</v>
      </c>
      <c r="C74" s="20">
        <f t="shared" si="2"/>
        <v>18270</v>
      </c>
    </row>
    <row r="75" spans="1:3" ht="15.75" thickBot="1" x14ac:dyDescent="0.3">
      <c r="A75" s="18" t="s">
        <v>64</v>
      </c>
      <c r="B75" s="21" t="s">
        <v>714</v>
      </c>
      <c r="C75" s="20">
        <f t="shared" si="2"/>
        <v>18270</v>
      </c>
    </row>
    <row r="76" spans="1:3" ht="15.75" thickBot="1" x14ac:dyDescent="0.3">
      <c r="A76" s="18" t="s">
        <v>65</v>
      </c>
      <c r="B76" s="21" t="s">
        <v>714</v>
      </c>
      <c r="C76" s="20">
        <f t="shared" si="2"/>
        <v>18270</v>
      </c>
    </row>
    <row r="77" spans="1:3" ht="15.75" thickBot="1" x14ac:dyDescent="0.3">
      <c r="A77" s="18" t="s">
        <v>66</v>
      </c>
      <c r="B77" s="21" t="s">
        <v>714</v>
      </c>
      <c r="C77" s="20">
        <f t="shared" si="2"/>
        <v>18270</v>
      </c>
    </row>
    <row r="78" spans="1:3" ht="15.75" thickBot="1" x14ac:dyDescent="0.3">
      <c r="A78" s="18" t="s">
        <v>67</v>
      </c>
      <c r="B78" s="21" t="s">
        <v>714</v>
      </c>
      <c r="C78" s="20">
        <f t="shared" si="2"/>
        <v>18270</v>
      </c>
    </row>
    <row r="79" spans="1:3" ht="15.75" thickBot="1" x14ac:dyDescent="0.3">
      <c r="A79" s="18" t="s">
        <v>68</v>
      </c>
      <c r="B79" s="21" t="s">
        <v>714</v>
      </c>
      <c r="C79" s="20">
        <f t="shared" si="2"/>
        <v>18270</v>
      </c>
    </row>
    <row r="80" spans="1:3" ht="15.75" thickBot="1" x14ac:dyDescent="0.3">
      <c r="A80" s="18" t="s">
        <v>69</v>
      </c>
      <c r="B80" s="21" t="s">
        <v>714</v>
      </c>
      <c r="C80" s="20">
        <f>8050*0.16+8050</f>
        <v>9338</v>
      </c>
    </row>
    <row r="81" spans="1:3" ht="15.75" thickBot="1" x14ac:dyDescent="0.3">
      <c r="A81" s="18" t="s">
        <v>70</v>
      </c>
      <c r="B81" s="21" t="s">
        <v>713</v>
      </c>
      <c r="C81" s="20">
        <f>3450*0.16+3450</f>
        <v>4002</v>
      </c>
    </row>
    <row r="82" spans="1:3" ht="15.75" thickBot="1" x14ac:dyDescent="0.3">
      <c r="A82" s="22" t="s">
        <v>71</v>
      </c>
      <c r="B82" s="21" t="s">
        <v>715</v>
      </c>
      <c r="C82" s="20">
        <f>3238.32*0.16+3238.32</f>
        <v>3756.4512000000004</v>
      </c>
    </row>
    <row r="83" spans="1:3" ht="15.75" thickBot="1" x14ac:dyDescent="0.3">
      <c r="A83" s="22" t="s">
        <v>72</v>
      </c>
      <c r="B83" s="21" t="s">
        <v>715</v>
      </c>
      <c r="C83" s="20">
        <f>3238.32*0.16+3238.32</f>
        <v>3756.4512000000004</v>
      </c>
    </row>
    <row r="84" spans="1:3" ht="15.75" thickBot="1" x14ac:dyDescent="0.3">
      <c r="A84" s="22" t="s">
        <v>73</v>
      </c>
      <c r="B84" s="21" t="s">
        <v>715</v>
      </c>
      <c r="C84" s="20">
        <f>3238.32*0.16+3238.32</f>
        <v>3756.4512000000004</v>
      </c>
    </row>
    <row r="85" spans="1:3" ht="15.75" thickBot="1" x14ac:dyDescent="0.3">
      <c r="A85" s="22" t="s">
        <v>74</v>
      </c>
      <c r="B85" s="21" t="s">
        <v>715</v>
      </c>
      <c r="C85" s="20">
        <f>3238.32*0.16+3238.32</f>
        <v>3756.4512000000004</v>
      </c>
    </row>
    <row r="86" spans="1:3" ht="15.75" thickBot="1" x14ac:dyDescent="0.3">
      <c r="A86" s="22" t="s">
        <v>75</v>
      </c>
      <c r="B86" s="21" t="s">
        <v>715</v>
      </c>
      <c r="C86" s="20">
        <f>3238.32*0.16+3238.32</f>
        <v>3756.4512000000004</v>
      </c>
    </row>
    <row r="87" spans="1:3" ht="15.75" thickBot="1" x14ac:dyDescent="0.3">
      <c r="A87" s="22" t="s">
        <v>76</v>
      </c>
      <c r="B87" s="21" t="s">
        <v>716</v>
      </c>
      <c r="C87" s="20">
        <f>2250*0.16+2250</f>
        <v>2610</v>
      </c>
    </row>
    <row r="88" spans="1:3" ht="15.75" thickBot="1" x14ac:dyDescent="0.3">
      <c r="A88" s="22" t="s">
        <v>77</v>
      </c>
      <c r="B88" s="21" t="s">
        <v>716</v>
      </c>
      <c r="C88" s="20">
        <f>2250*0.16+2250</f>
        <v>2610</v>
      </c>
    </row>
    <row r="89" spans="1:3" ht="15.75" thickBot="1" x14ac:dyDescent="0.3">
      <c r="A89" s="22" t="s">
        <v>78</v>
      </c>
      <c r="B89" s="21" t="s">
        <v>716</v>
      </c>
      <c r="C89" s="20">
        <f>2250*0.16+2250</f>
        <v>2610</v>
      </c>
    </row>
    <row r="90" spans="1:3" ht="15.75" thickBot="1" x14ac:dyDescent="0.3">
      <c r="A90" s="22" t="s">
        <v>79</v>
      </c>
      <c r="B90" s="21" t="s">
        <v>716</v>
      </c>
      <c r="C90" s="20">
        <f>2250*0.16+2250</f>
        <v>2610</v>
      </c>
    </row>
    <row r="91" spans="1:3" ht="15.75" thickBot="1" x14ac:dyDescent="0.3">
      <c r="A91" s="22" t="s">
        <v>80</v>
      </c>
      <c r="B91" s="21" t="s">
        <v>716</v>
      </c>
      <c r="C91" s="20">
        <f>2250*0.16+2250</f>
        <v>2610</v>
      </c>
    </row>
    <row r="92" spans="1:3" ht="15.75" thickBot="1" x14ac:dyDescent="0.3">
      <c r="A92" s="22" t="s">
        <v>81</v>
      </c>
      <c r="B92" s="21" t="s">
        <v>717</v>
      </c>
      <c r="C92" s="20">
        <f>4800*0.16+4800</f>
        <v>5568</v>
      </c>
    </row>
    <row r="93" spans="1:3" ht="15.75" thickBot="1" x14ac:dyDescent="0.3">
      <c r="A93" s="22" t="s">
        <v>82</v>
      </c>
      <c r="B93" s="21" t="s">
        <v>717</v>
      </c>
      <c r="C93" s="20">
        <f>4800*0.16+4800</f>
        <v>5568</v>
      </c>
    </row>
    <row r="94" spans="1:3" ht="15.75" thickBot="1" x14ac:dyDescent="0.3">
      <c r="A94" s="22" t="s">
        <v>83</v>
      </c>
      <c r="B94" s="21" t="s">
        <v>717</v>
      </c>
      <c r="C94" s="20">
        <f>4800*0.16+4800</f>
        <v>5568</v>
      </c>
    </row>
    <row r="95" spans="1:3" ht="15.75" thickBot="1" x14ac:dyDescent="0.3">
      <c r="A95" s="22" t="s">
        <v>84</v>
      </c>
      <c r="B95" s="21" t="s">
        <v>717</v>
      </c>
      <c r="C95" s="20">
        <f>4800*0.16+4800</f>
        <v>5568</v>
      </c>
    </row>
    <row r="96" spans="1:3" ht="15.75" thickBot="1" x14ac:dyDescent="0.3">
      <c r="A96" s="22" t="s">
        <v>85</v>
      </c>
      <c r="B96" s="21" t="s">
        <v>718</v>
      </c>
      <c r="C96" s="20">
        <f>8950*0.16+8950</f>
        <v>10382</v>
      </c>
    </row>
    <row r="97" spans="1:3" ht="15.75" thickBot="1" x14ac:dyDescent="0.3">
      <c r="A97" s="22" t="s">
        <v>86</v>
      </c>
      <c r="B97" s="21" t="s">
        <v>718</v>
      </c>
      <c r="C97" s="20">
        <f>8950*0.16+8950</f>
        <v>10382</v>
      </c>
    </row>
    <row r="98" spans="1:3" ht="15.75" thickBot="1" x14ac:dyDescent="0.3">
      <c r="A98" s="22" t="s">
        <v>87</v>
      </c>
      <c r="B98" s="21" t="s">
        <v>718</v>
      </c>
      <c r="C98" s="20">
        <f>8950*0.16+8950</f>
        <v>10382</v>
      </c>
    </row>
    <row r="99" spans="1:3" ht="15.75" thickBot="1" x14ac:dyDescent="0.3">
      <c r="A99" s="22" t="s">
        <v>88</v>
      </c>
      <c r="B99" s="21" t="s">
        <v>712</v>
      </c>
      <c r="C99" s="20">
        <f>2400*0.16+2400</f>
        <v>2784</v>
      </c>
    </row>
    <row r="100" spans="1:3" ht="15.75" thickBot="1" x14ac:dyDescent="0.3">
      <c r="A100" s="22" t="s">
        <v>89</v>
      </c>
      <c r="B100" s="21" t="s">
        <v>712</v>
      </c>
      <c r="C100" s="20">
        <v>2784</v>
      </c>
    </row>
    <row r="101" spans="1:3" ht="15.75" thickBot="1" x14ac:dyDescent="0.3">
      <c r="A101" s="22" t="s">
        <v>90</v>
      </c>
      <c r="B101" s="21" t="s">
        <v>719</v>
      </c>
      <c r="C101" s="20">
        <f>3144.27*0.16+3144.27</f>
        <v>3647.3532</v>
      </c>
    </row>
    <row r="102" spans="1:3" ht="15.75" thickBot="1" x14ac:dyDescent="0.3">
      <c r="A102" s="22" t="s">
        <v>91</v>
      </c>
      <c r="B102" s="21" t="s">
        <v>719</v>
      </c>
      <c r="C102" s="20">
        <v>3647.35</v>
      </c>
    </row>
    <row r="103" spans="1:3" ht="15.75" thickBot="1" x14ac:dyDescent="0.3">
      <c r="A103" s="22" t="s">
        <v>92</v>
      </c>
      <c r="B103" s="21" t="s">
        <v>719</v>
      </c>
      <c r="C103" s="20">
        <v>3647.35</v>
      </c>
    </row>
    <row r="104" spans="1:3" ht="15.75" thickBot="1" x14ac:dyDescent="0.3">
      <c r="A104" s="22" t="s">
        <v>93</v>
      </c>
      <c r="B104" s="21" t="s">
        <v>719</v>
      </c>
      <c r="C104" s="20">
        <v>3647.35</v>
      </c>
    </row>
    <row r="105" spans="1:3" ht="15.75" thickBot="1" x14ac:dyDescent="0.3">
      <c r="A105" s="22" t="s">
        <v>94</v>
      </c>
      <c r="B105" s="21" t="s">
        <v>719</v>
      </c>
      <c r="C105" s="20">
        <v>3647.35</v>
      </c>
    </row>
    <row r="106" spans="1:3" ht="15.75" thickBot="1" x14ac:dyDescent="0.3">
      <c r="A106" s="22" t="s">
        <v>95</v>
      </c>
      <c r="B106" s="21" t="s">
        <v>719</v>
      </c>
      <c r="C106" s="20">
        <v>3647.35</v>
      </c>
    </row>
    <row r="107" spans="1:3" ht="15.75" thickBot="1" x14ac:dyDescent="0.3">
      <c r="A107" s="22" t="s">
        <v>96</v>
      </c>
      <c r="B107" s="21" t="s">
        <v>720</v>
      </c>
      <c r="C107" s="20">
        <f>5800*0.16+5800</f>
        <v>6728</v>
      </c>
    </row>
    <row r="108" spans="1:3" ht="15.75" thickBot="1" x14ac:dyDescent="0.3">
      <c r="A108" s="22" t="s">
        <v>97</v>
      </c>
      <c r="B108" s="21" t="s">
        <v>720</v>
      </c>
      <c r="C108" s="20">
        <f>5800*0.16+5800</f>
        <v>6728</v>
      </c>
    </row>
    <row r="109" spans="1:3" ht="15.75" thickBot="1" x14ac:dyDescent="0.3">
      <c r="A109" s="22" t="s">
        <v>98</v>
      </c>
      <c r="B109" s="21" t="s">
        <v>720</v>
      </c>
      <c r="C109" s="20">
        <f>5800*0.16+5800</f>
        <v>6728</v>
      </c>
    </row>
    <row r="110" spans="1:3" ht="15.75" thickBot="1" x14ac:dyDescent="0.3">
      <c r="A110" s="22" t="s">
        <v>99</v>
      </c>
      <c r="B110" s="21" t="s">
        <v>720</v>
      </c>
      <c r="C110" s="20">
        <f>5800*0.16+5800</f>
        <v>6728</v>
      </c>
    </row>
    <row r="111" spans="1:3" ht="15.75" thickBot="1" x14ac:dyDescent="0.3">
      <c r="A111" s="22" t="s">
        <v>100</v>
      </c>
      <c r="B111" s="21" t="s">
        <v>721</v>
      </c>
      <c r="C111" s="20">
        <f>2850*0.16+2850</f>
        <v>3306</v>
      </c>
    </row>
    <row r="112" spans="1:3" ht="15.75" thickBot="1" x14ac:dyDescent="0.3">
      <c r="A112" s="22" t="s">
        <v>101</v>
      </c>
      <c r="B112" s="21" t="s">
        <v>721</v>
      </c>
      <c r="C112" s="20">
        <v>3306</v>
      </c>
    </row>
    <row r="113" spans="1:3" ht="15.75" thickBot="1" x14ac:dyDescent="0.3">
      <c r="A113" s="22" t="s">
        <v>102</v>
      </c>
      <c r="B113" s="21" t="s">
        <v>721</v>
      </c>
      <c r="C113" s="20">
        <v>3306</v>
      </c>
    </row>
    <row r="114" spans="1:3" ht="15.75" thickBot="1" x14ac:dyDescent="0.3">
      <c r="A114" s="22" t="s">
        <v>103</v>
      </c>
      <c r="B114" s="21" t="s">
        <v>721</v>
      </c>
      <c r="C114" s="20">
        <v>3306</v>
      </c>
    </row>
    <row r="115" spans="1:3" ht="15.75" thickBot="1" x14ac:dyDescent="0.3">
      <c r="A115" s="22" t="s">
        <v>104</v>
      </c>
      <c r="B115" s="21" t="s">
        <v>721</v>
      </c>
      <c r="C115" s="20">
        <v>3306</v>
      </c>
    </row>
    <row r="116" spans="1:3" ht="15.75" thickBot="1" x14ac:dyDescent="0.3">
      <c r="A116" s="22" t="s">
        <v>105</v>
      </c>
      <c r="B116" s="21" t="s">
        <v>721</v>
      </c>
      <c r="C116" s="20">
        <v>3306</v>
      </c>
    </row>
    <row r="117" spans="1:3" ht="15.75" thickBot="1" x14ac:dyDescent="0.3">
      <c r="A117" s="22" t="s">
        <v>106</v>
      </c>
      <c r="B117" s="21" t="s">
        <v>721</v>
      </c>
      <c r="C117" s="20">
        <v>3306</v>
      </c>
    </row>
    <row r="118" spans="1:3" ht="15.75" thickBot="1" x14ac:dyDescent="0.3">
      <c r="A118" s="22" t="s">
        <v>107</v>
      </c>
      <c r="B118" s="21" t="s">
        <v>721</v>
      </c>
      <c r="C118" s="20">
        <v>3306</v>
      </c>
    </row>
    <row r="119" spans="1:3" ht="15.75" thickBot="1" x14ac:dyDescent="0.3">
      <c r="A119" s="22" t="s">
        <v>108</v>
      </c>
      <c r="B119" s="21" t="s">
        <v>721</v>
      </c>
      <c r="C119" s="20">
        <v>3306</v>
      </c>
    </row>
    <row r="120" spans="1:3" ht="15.75" thickBot="1" x14ac:dyDescent="0.3">
      <c r="A120" s="22" t="s">
        <v>109</v>
      </c>
      <c r="B120" s="21" t="s">
        <v>721</v>
      </c>
      <c r="C120" s="20">
        <v>3306</v>
      </c>
    </row>
    <row r="121" spans="1:3" ht="15.75" thickBot="1" x14ac:dyDescent="0.3">
      <c r="A121" s="22" t="s">
        <v>110</v>
      </c>
      <c r="B121" s="21" t="s">
        <v>721</v>
      </c>
      <c r="C121" s="20">
        <v>3306</v>
      </c>
    </row>
    <row r="122" spans="1:3" ht="15.75" thickBot="1" x14ac:dyDescent="0.3">
      <c r="A122" s="22" t="s">
        <v>111</v>
      </c>
      <c r="B122" s="21" t="s">
        <v>721</v>
      </c>
      <c r="C122" s="20">
        <v>3306</v>
      </c>
    </row>
    <row r="123" spans="1:3" ht="15.75" thickBot="1" x14ac:dyDescent="0.3">
      <c r="A123" s="22" t="s">
        <v>112</v>
      </c>
      <c r="B123" s="21" t="s">
        <v>721</v>
      </c>
      <c r="C123" s="20">
        <v>3306</v>
      </c>
    </row>
    <row r="124" spans="1:3" ht="15.75" thickBot="1" x14ac:dyDescent="0.3">
      <c r="A124" s="18" t="s">
        <v>113</v>
      </c>
      <c r="B124" s="19" t="s">
        <v>722</v>
      </c>
      <c r="C124" s="20">
        <f>2896.54*0.16+2896.54</f>
        <v>3359.9863999999998</v>
      </c>
    </row>
    <row r="125" spans="1:3" ht="15.75" thickBot="1" x14ac:dyDescent="0.3">
      <c r="A125" s="18" t="s">
        <v>114</v>
      </c>
      <c r="B125" s="19" t="s">
        <v>723</v>
      </c>
      <c r="C125" s="20">
        <f>6336.5*0.16+6336.5</f>
        <v>7350.34</v>
      </c>
    </row>
    <row r="126" spans="1:3" ht="15.75" thickBot="1" x14ac:dyDescent="0.3">
      <c r="A126" s="18" t="s">
        <v>115</v>
      </c>
      <c r="B126" s="19" t="s">
        <v>723</v>
      </c>
      <c r="C126" s="20">
        <f>6336.5*0.16+6336.5</f>
        <v>7350.34</v>
      </c>
    </row>
    <row r="127" spans="1:3" ht="15.75" thickBot="1" x14ac:dyDescent="0.3">
      <c r="A127" s="18" t="s">
        <v>116</v>
      </c>
      <c r="B127" s="23" t="s">
        <v>724</v>
      </c>
      <c r="C127" s="20">
        <f>2502*0.16+2502</f>
        <v>2902.32</v>
      </c>
    </row>
    <row r="128" spans="1:3" ht="15.75" thickBot="1" x14ac:dyDescent="0.3">
      <c r="A128" s="24" t="s">
        <v>117</v>
      </c>
      <c r="B128" s="19" t="s">
        <v>713</v>
      </c>
      <c r="C128" s="20">
        <v>4640</v>
      </c>
    </row>
    <row r="129" spans="1:3" ht="15.75" thickBot="1" x14ac:dyDescent="0.3">
      <c r="A129" s="18" t="s">
        <v>118</v>
      </c>
      <c r="B129" s="19" t="s">
        <v>725</v>
      </c>
      <c r="C129" s="20">
        <v>1598480</v>
      </c>
    </row>
    <row r="130" spans="1:3" ht="15.75" thickBot="1" x14ac:dyDescent="0.3">
      <c r="A130" s="18" t="s">
        <v>119</v>
      </c>
      <c r="B130" s="19" t="s">
        <v>726</v>
      </c>
      <c r="C130" s="20">
        <v>38048</v>
      </c>
    </row>
    <row r="131" spans="1:3" ht="15.75" thickBot="1" x14ac:dyDescent="0.3">
      <c r="A131" s="18" t="s">
        <v>120</v>
      </c>
      <c r="B131" s="23" t="s">
        <v>706</v>
      </c>
      <c r="C131" s="20">
        <v>16245.57</v>
      </c>
    </row>
    <row r="132" spans="1:3" ht="15.75" thickBot="1" x14ac:dyDescent="0.3">
      <c r="A132" s="18" t="s">
        <v>121</v>
      </c>
      <c r="B132" s="23" t="s">
        <v>706</v>
      </c>
      <c r="C132" s="20">
        <v>16245.57</v>
      </c>
    </row>
    <row r="133" spans="1:3" ht="15.75" thickBot="1" x14ac:dyDescent="0.3">
      <c r="A133" s="18" t="s">
        <v>122</v>
      </c>
      <c r="B133" s="23" t="s">
        <v>706</v>
      </c>
      <c r="C133" s="20">
        <v>16245.57</v>
      </c>
    </row>
    <row r="134" spans="1:3" ht="15.75" thickBot="1" x14ac:dyDescent="0.3">
      <c r="A134" s="18" t="s">
        <v>123</v>
      </c>
      <c r="B134" s="23" t="s">
        <v>706</v>
      </c>
      <c r="C134" s="20">
        <v>16245.57</v>
      </c>
    </row>
    <row r="135" spans="1:3" ht="15.75" thickBot="1" x14ac:dyDescent="0.3">
      <c r="A135" s="18" t="s">
        <v>124</v>
      </c>
      <c r="B135" s="19" t="s">
        <v>709</v>
      </c>
      <c r="C135" s="20">
        <v>10614.46</v>
      </c>
    </row>
    <row r="136" spans="1:3" ht="15.75" thickBot="1" x14ac:dyDescent="0.3">
      <c r="A136" s="18" t="s">
        <v>125</v>
      </c>
      <c r="B136" s="19" t="s">
        <v>709</v>
      </c>
      <c r="C136" s="20">
        <v>10614.46</v>
      </c>
    </row>
    <row r="137" spans="1:3" ht="15.75" thickBot="1" x14ac:dyDescent="0.3">
      <c r="A137" s="18" t="s">
        <v>126</v>
      </c>
      <c r="B137" s="19" t="s">
        <v>714</v>
      </c>
      <c r="C137" s="20">
        <v>61171.9</v>
      </c>
    </row>
    <row r="138" spans="1:3" ht="15.75" thickBot="1" x14ac:dyDescent="0.3">
      <c r="A138" s="18" t="s">
        <v>127</v>
      </c>
      <c r="B138" s="19" t="s">
        <v>714</v>
      </c>
      <c r="C138" s="20">
        <v>61171.9</v>
      </c>
    </row>
    <row r="139" spans="1:3" ht="15.75" thickBot="1" x14ac:dyDescent="0.3">
      <c r="A139" s="18" t="s">
        <v>128</v>
      </c>
      <c r="B139" s="19" t="s">
        <v>714</v>
      </c>
      <c r="C139" s="20">
        <v>56606.14</v>
      </c>
    </row>
    <row r="140" spans="1:3" ht="15.75" thickBot="1" x14ac:dyDescent="0.3">
      <c r="A140" s="18" t="s">
        <v>129</v>
      </c>
      <c r="B140" s="19" t="s">
        <v>727</v>
      </c>
      <c r="C140" s="20">
        <v>10068.799999999999</v>
      </c>
    </row>
    <row r="141" spans="1:3" ht="15.75" thickBot="1" x14ac:dyDescent="0.3">
      <c r="A141" s="18" t="s">
        <v>130</v>
      </c>
      <c r="B141" s="19" t="s">
        <v>728</v>
      </c>
      <c r="C141" s="20">
        <v>5196.8</v>
      </c>
    </row>
    <row r="142" spans="1:3" ht="15.75" thickBot="1" x14ac:dyDescent="0.3">
      <c r="A142" s="18" t="s">
        <v>131</v>
      </c>
      <c r="B142" s="19" t="s">
        <v>729</v>
      </c>
      <c r="C142" s="20">
        <v>3507.85</v>
      </c>
    </row>
    <row r="143" spans="1:3" ht="15.75" thickBot="1" x14ac:dyDescent="0.3">
      <c r="A143" s="18" t="s">
        <v>132</v>
      </c>
      <c r="B143" s="19" t="s">
        <v>730</v>
      </c>
      <c r="C143" s="20">
        <f t="shared" ref="C143:C148" si="3">6500*0.16+6500</f>
        <v>7540</v>
      </c>
    </row>
    <row r="144" spans="1:3" ht="15.75" thickBot="1" x14ac:dyDescent="0.3">
      <c r="A144" s="18" t="s">
        <v>133</v>
      </c>
      <c r="B144" s="19" t="s">
        <v>730</v>
      </c>
      <c r="C144" s="20">
        <f t="shared" si="3"/>
        <v>7540</v>
      </c>
    </row>
    <row r="145" spans="1:3" ht="15.75" thickBot="1" x14ac:dyDescent="0.3">
      <c r="A145" s="18" t="s">
        <v>134</v>
      </c>
      <c r="B145" s="19" t="s">
        <v>730</v>
      </c>
      <c r="C145" s="20">
        <f t="shared" si="3"/>
        <v>7540</v>
      </c>
    </row>
    <row r="146" spans="1:3" ht="15.75" thickBot="1" x14ac:dyDescent="0.3">
      <c r="A146" s="18" t="s">
        <v>135</v>
      </c>
      <c r="B146" s="19" t="s">
        <v>730</v>
      </c>
      <c r="C146" s="20">
        <f t="shared" si="3"/>
        <v>7540</v>
      </c>
    </row>
    <row r="147" spans="1:3" ht="15.75" thickBot="1" x14ac:dyDescent="0.3">
      <c r="A147" s="18" t="s">
        <v>136</v>
      </c>
      <c r="B147" s="19" t="s">
        <v>730</v>
      </c>
      <c r="C147" s="20">
        <f t="shared" si="3"/>
        <v>7540</v>
      </c>
    </row>
    <row r="148" spans="1:3" ht="15.75" thickBot="1" x14ac:dyDescent="0.3">
      <c r="A148" s="18" t="s">
        <v>137</v>
      </c>
      <c r="B148" s="19" t="s">
        <v>730</v>
      </c>
      <c r="C148" s="20">
        <f t="shared" si="3"/>
        <v>7540</v>
      </c>
    </row>
    <row r="149" spans="1:3" ht="15.75" thickBot="1" x14ac:dyDescent="0.3">
      <c r="A149" s="18" t="s">
        <v>138</v>
      </c>
      <c r="B149" s="19" t="s">
        <v>730</v>
      </c>
      <c r="C149" s="20">
        <f>7100*0.16+7100</f>
        <v>8236</v>
      </c>
    </row>
    <row r="150" spans="1:3" ht="15.75" thickBot="1" x14ac:dyDescent="0.3">
      <c r="A150" s="18" t="s">
        <v>139</v>
      </c>
      <c r="B150" s="19" t="s">
        <v>730</v>
      </c>
      <c r="C150" s="20">
        <v>8236</v>
      </c>
    </row>
    <row r="151" spans="1:3" ht="15.75" thickBot="1" x14ac:dyDescent="0.3">
      <c r="A151" s="18" t="s">
        <v>140</v>
      </c>
      <c r="B151" s="19" t="s">
        <v>731</v>
      </c>
      <c r="C151" s="20">
        <f>2384*0.16+2384</f>
        <v>2765.44</v>
      </c>
    </row>
    <row r="152" spans="1:3" ht="15.75" thickBot="1" x14ac:dyDescent="0.3">
      <c r="A152" s="18" t="s">
        <v>141</v>
      </c>
      <c r="B152" s="19" t="s">
        <v>713</v>
      </c>
      <c r="C152" s="20">
        <v>9860</v>
      </c>
    </row>
    <row r="153" spans="1:3" ht="15.75" thickBot="1" x14ac:dyDescent="0.3">
      <c r="A153" s="18" t="s">
        <v>142</v>
      </c>
      <c r="B153" s="19" t="s">
        <v>732</v>
      </c>
      <c r="C153" s="20">
        <v>6315.04</v>
      </c>
    </row>
    <row r="154" spans="1:3" ht="15.75" thickBot="1" x14ac:dyDescent="0.3">
      <c r="A154" s="18" t="s">
        <v>143</v>
      </c>
      <c r="B154" s="19" t="s">
        <v>732</v>
      </c>
      <c r="C154" s="20">
        <v>6315.04</v>
      </c>
    </row>
    <row r="155" spans="1:3" ht="15.75" thickBot="1" x14ac:dyDescent="0.3">
      <c r="A155" s="18" t="s">
        <v>144</v>
      </c>
      <c r="B155" s="19" t="s">
        <v>732</v>
      </c>
      <c r="C155" s="20">
        <v>6315.04</v>
      </c>
    </row>
    <row r="156" spans="1:3" ht="15.75" thickBot="1" x14ac:dyDescent="0.3">
      <c r="A156" s="18" t="s">
        <v>145</v>
      </c>
      <c r="B156" s="19" t="s">
        <v>732</v>
      </c>
      <c r="C156" s="20">
        <v>6315.04</v>
      </c>
    </row>
    <row r="157" spans="1:3" ht="15.75" thickBot="1" x14ac:dyDescent="0.3">
      <c r="A157" s="18" t="s">
        <v>146</v>
      </c>
      <c r="B157" s="19" t="s">
        <v>732</v>
      </c>
      <c r="C157" s="20">
        <v>6315.04</v>
      </c>
    </row>
    <row r="158" spans="1:3" ht="15.75" thickBot="1" x14ac:dyDescent="0.3">
      <c r="A158" s="18" t="s">
        <v>147</v>
      </c>
      <c r="B158" s="19" t="s">
        <v>732</v>
      </c>
      <c r="C158" s="20">
        <v>6315.04</v>
      </c>
    </row>
    <row r="159" spans="1:3" ht="15.75" thickBot="1" x14ac:dyDescent="0.3">
      <c r="A159" s="18" t="s">
        <v>148</v>
      </c>
      <c r="B159" s="19" t="s">
        <v>732</v>
      </c>
      <c r="C159" s="20">
        <v>6315.04</v>
      </c>
    </row>
    <row r="160" spans="1:3" ht="15.75" thickBot="1" x14ac:dyDescent="0.3">
      <c r="A160" s="18" t="s">
        <v>149</v>
      </c>
      <c r="B160" s="19" t="s">
        <v>732</v>
      </c>
      <c r="C160" s="20">
        <v>6315.04</v>
      </c>
    </row>
    <row r="161" spans="1:3" ht="15.75" thickBot="1" x14ac:dyDescent="0.3">
      <c r="A161" s="18" t="s">
        <v>150</v>
      </c>
      <c r="B161" s="19" t="s">
        <v>732</v>
      </c>
      <c r="C161" s="20">
        <v>6315.04</v>
      </c>
    </row>
    <row r="162" spans="1:3" ht="15.75" thickBot="1" x14ac:dyDescent="0.3">
      <c r="A162" s="18" t="s">
        <v>151</v>
      </c>
      <c r="B162" s="19" t="s">
        <v>732</v>
      </c>
      <c r="C162" s="20">
        <v>6315.04</v>
      </c>
    </row>
    <row r="163" spans="1:3" ht="15.75" thickBot="1" x14ac:dyDescent="0.3">
      <c r="A163" s="18" t="s">
        <v>152</v>
      </c>
      <c r="B163" s="19" t="s">
        <v>732</v>
      </c>
      <c r="C163" s="20">
        <v>6315.04</v>
      </c>
    </row>
    <row r="164" spans="1:3" ht="15.75" thickBot="1" x14ac:dyDescent="0.3">
      <c r="A164" s="18" t="s">
        <v>153</v>
      </c>
      <c r="B164" s="19" t="s">
        <v>732</v>
      </c>
      <c r="C164" s="20">
        <v>6315.04</v>
      </c>
    </row>
    <row r="165" spans="1:3" ht="15.75" thickBot="1" x14ac:dyDescent="0.3">
      <c r="A165" s="18" t="s">
        <v>154</v>
      </c>
      <c r="B165" s="19" t="s">
        <v>732</v>
      </c>
      <c r="C165" s="20">
        <v>6315.04</v>
      </c>
    </row>
    <row r="166" spans="1:3" ht="15.75" thickBot="1" x14ac:dyDescent="0.3">
      <c r="A166" s="18" t="s">
        <v>155</v>
      </c>
      <c r="B166" s="19" t="s">
        <v>732</v>
      </c>
      <c r="C166" s="20">
        <v>6315.04</v>
      </c>
    </row>
    <row r="167" spans="1:3" ht="15.75" thickBot="1" x14ac:dyDescent="0.3">
      <c r="A167" s="18" t="s">
        <v>156</v>
      </c>
      <c r="B167" s="19" t="s">
        <v>732</v>
      </c>
      <c r="C167" s="20">
        <v>6315.04</v>
      </c>
    </row>
    <row r="168" spans="1:3" ht="15.75" thickBot="1" x14ac:dyDescent="0.3">
      <c r="A168" s="18" t="s">
        <v>157</v>
      </c>
      <c r="B168" s="19" t="s">
        <v>733</v>
      </c>
      <c r="C168" s="20">
        <v>55087.24</v>
      </c>
    </row>
    <row r="169" spans="1:3" ht="15.75" thickBot="1" x14ac:dyDescent="0.3">
      <c r="A169" s="18" t="s">
        <v>158</v>
      </c>
      <c r="B169" s="19" t="s">
        <v>733</v>
      </c>
      <c r="C169" s="20">
        <v>55087.24</v>
      </c>
    </row>
    <row r="170" spans="1:3" ht="15.75" thickBot="1" x14ac:dyDescent="0.3">
      <c r="A170" s="18" t="s">
        <v>159</v>
      </c>
      <c r="B170" s="19" t="s">
        <v>733</v>
      </c>
      <c r="C170" s="20">
        <v>55087.24</v>
      </c>
    </row>
    <row r="171" spans="1:3" ht="15.75" thickBot="1" x14ac:dyDescent="0.3">
      <c r="A171" s="18" t="s">
        <v>160</v>
      </c>
      <c r="B171" s="19" t="s">
        <v>733</v>
      </c>
      <c r="C171" s="20">
        <v>55087.24</v>
      </c>
    </row>
    <row r="172" spans="1:3" ht="15.75" thickBot="1" x14ac:dyDescent="0.3">
      <c r="A172" s="18" t="s">
        <v>161</v>
      </c>
      <c r="B172" s="19" t="s">
        <v>733</v>
      </c>
      <c r="C172" s="20">
        <v>55087.24</v>
      </c>
    </row>
    <row r="173" spans="1:3" ht="15.75" thickBot="1" x14ac:dyDescent="0.3">
      <c r="A173" s="18" t="s">
        <v>162</v>
      </c>
      <c r="B173" s="19" t="s">
        <v>733</v>
      </c>
      <c r="C173" s="20">
        <v>55087.24</v>
      </c>
    </row>
    <row r="174" spans="1:3" ht="15.75" thickBot="1" x14ac:dyDescent="0.3">
      <c r="A174" s="18" t="s">
        <v>163</v>
      </c>
      <c r="B174" s="19" t="s">
        <v>733</v>
      </c>
      <c r="C174" s="20">
        <v>55087.24</v>
      </c>
    </row>
    <row r="175" spans="1:3" ht="15.75" thickBot="1" x14ac:dyDescent="0.3">
      <c r="A175" s="18" t="s">
        <v>164</v>
      </c>
      <c r="B175" s="19" t="s">
        <v>733</v>
      </c>
      <c r="C175" s="20">
        <v>55087.24</v>
      </c>
    </row>
    <row r="176" spans="1:3" ht="15.75" thickBot="1" x14ac:dyDescent="0.3">
      <c r="A176" s="18" t="s">
        <v>165</v>
      </c>
      <c r="B176" s="19" t="s">
        <v>733</v>
      </c>
      <c r="C176" s="20">
        <v>55087.24</v>
      </c>
    </row>
    <row r="177" spans="1:3" ht="15.75" thickBot="1" x14ac:dyDescent="0.3">
      <c r="A177" s="18" t="s">
        <v>166</v>
      </c>
      <c r="B177" s="19" t="s">
        <v>733</v>
      </c>
      <c r="C177" s="20">
        <v>55087.24</v>
      </c>
    </row>
    <row r="178" spans="1:3" ht="15.75" thickBot="1" x14ac:dyDescent="0.3">
      <c r="A178" s="18" t="s">
        <v>167</v>
      </c>
      <c r="B178" s="19" t="s">
        <v>733</v>
      </c>
      <c r="C178" s="20">
        <v>55087.24</v>
      </c>
    </row>
    <row r="179" spans="1:3" ht="15.75" thickBot="1" x14ac:dyDescent="0.3">
      <c r="A179" s="18" t="s">
        <v>168</v>
      </c>
      <c r="B179" s="19" t="s">
        <v>733</v>
      </c>
      <c r="C179" s="20">
        <v>55087.24</v>
      </c>
    </row>
    <row r="180" spans="1:3" ht="15.75" thickBot="1" x14ac:dyDescent="0.3">
      <c r="A180" s="18" t="s">
        <v>169</v>
      </c>
      <c r="B180" s="19" t="s">
        <v>733</v>
      </c>
      <c r="C180" s="20">
        <v>55087.24</v>
      </c>
    </row>
    <row r="181" spans="1:3" ht="15.75" thickBot="1" x14ac:dyDescent="0.3">
      <c r="A181" s="18" t="s">
        <v>170</v>
      </c>
      <c r="B181" s="19" t="s">
        <v>733</v>
      </c>
      <c r="C181" s="20">
        <v>55087.24</v>
      </c>
    </row>
    <row r="182" spans="1:3" ht="15.75" thickBot="1" x14ac:dyDescent="0.3">
      <c r="A182" s="18" t="s">
        <v>171</v>
      </c>
      <c r="B182" s="19" t="s">
        <v>733</v>
      </c>
      <c r="C182" s="20">
        <v>55087.24</v>
      </c>
    </row>
    <row r="183" spans="1:3" ht="15.75" thickBot="1" x14ac:dyDescent="0.3">
      <c r="A183" s="18" t="s">
        <v>172</v>
      </c>
      <c r="B183" s="19" t="s">
        <v>713</v>
      </c>
      <c r="C183" s="20">
        <v>9860</v>
      </c>
    </row>
    <row r="184" spans="1:3" ht="15.75" thickBot="1" x14ac:dyDescent="0.3">
      <c r="A184" s="18" t="s">
        <v>173</v>
      </c>
      <c r="B184" s="19" t="s">
        <v>717</v>
      </c>
      <c r="C184" s="20">
        <v>5742</v>
      </c>
    </row>
    <row r="185" spans="1:3" ht="15.75" thickBot="1" x14ac:dyDescent="0.3">
      <c r="A185" s="18" t="s">
        <v>174</v>
      </c>
      <c r="B185" s="19" t="s">
        <v>717</v>
      </c>
      <c r="C185" s="20">
        <v>5742</v>
      </c>
    </row>
    <row r="186" spans="1:3" ht="15.75" thickBot="1" x14ac:dyDescent="0.3">
      <c r="A186" s="18" t="s">
        <v>175</v>
      </c>
      <c r="B186" s="19" t="s">
        <v>717</v>
      </c>
      <c r="C186" s="20">
        <v>5742</v>
      </c>
    </row>
    <row r="187" spans="1:3" ht="15.75" thickBot="1" x14ac:dyDescent="0.3">
      <c r="A187" s="18" t="s">
        <v>176</v>
      </c>
      <c r="B187" s="19" t="s">
        <v>717</v>
      </c>
      <c r="C187" s="20">
        <v>5742</v>
      </c>
    </row>
    <row r="188" spans="1:3" ht="15.75" thickBot="1" x14ac:dyDescent="0.3">
      <c r="A188" s="18" t="s">
        <v>177</v>
      </c>
      <c r="B188" s="19" t="s">
        <v>717</v>
      </c>
      <c r="C188" s="20">
        <v>5742</v>
      </c>
    </row>
    <row r="189" spans="1:3" ht="15.75" thickBot="1" x14ac:dyDescent="0.3">
      <c r="A189" s="18" t="s">
        <v>178</v>
      </c>
      <c r="B189" s="19" t="s">
        <v>717</v>
      </c>
      <c r="C189" s="20">
        <v>5742</v>
      </c>
    </row>
    <row r="190" spans="1:3" ht="15.75" thickBot="1" x14ac:dyDescent="0.3">
      <c r="A190" s="18" t="s">
        <v>179</v>
      </c>
      <c r="B190" s="19" t="s">
        <v>717</v>
      </c>
      <c r="C190" s="20">
        <v>5742</v>
      </c>
    </row>
    <row r="191" spans="1:3" ht="15.75" thickBot="1" x14ac:dyDescent="0.3">
      <c r="A191" s="18" t="s">
        <v>180</v>
      </c>
      <c r="B191" s="19" t="s">
        <v>717</v>
      </c>
      <c r="C191" s="20">
        <v>5742</v>
      </c>
    </row>
    <row r="192" spans="1:3" ht="15.75" thickBot="1" x14ac:dyDescent="0.3">
      <c r="A192" s="18" t="s">
        <v>181</v>
      </c>
      <c r="B192" s="25" t="s">
        <v>734</v>
      </c>
      <c r="C192" s="20">
        <v>870000</v>
      </c>
    </row>
    <row r="193" spans="1:3" ht="15.75" thickBot="1" x14ac:dyDescent="0.3">
      <c r="A193" s="18" t="s">
        <v>182</v>
      </c>
      <c r="B193" s="25" t="s">
        <v>734</v>
      </c>
      <c r="C193" s="20">
        <v>870000</v>
      </c>
    </row>
    <row r="194" spans="1:3" ht="15.75" thickBot="1" x14ac:dyDescent="0.3">
      <c r="A194" s="18" t="s">
        <v>183</v>
      </c>
      <c r="B194" s="25" t="s">
        <v>732</v>
      </c>
      <c r="C194" s="20">
        <v>6315.04</v>
      </c>
    </row>
    <row r="195" spans="1:3" ht="15.75" thickBot="1" x14ac:dyDescent="0.3">
      <c r="A195" s="18" t="s">
        <v>184</v>
      </c>
      <c r="B195" s="25" t="s">
        <v>732</v>
      </c>
      <c r="C195" s="20">
        <v>6315.04</v>
      </c>
    </row>
    <row r="196" spans="1:3" ht="15.75" thickBot="1" x14ac:dyDescent="0.3">
      <c r="A196" s="18" t="s">
        <v>185</v>
      </c>
      <c r="B196" s="25" t="s">
        <v>732</v>
      </c>
      <c r="C196" s="20">
        <v>6315.04</v>
      </c>
    </row>
    <row r="197" spans="1:3" ht="15.75" thickBot="1" x14ac:dyDescent="0.3">
      <c r="A197" s="18" t="s">
        <v>186</v>
      </c>
      <c r="B197" s="25" t="s">
        <v>732</v>
      </c>
      <c r="C197" s="20">
        <v>6315.04</v>
      </c>
    </row>
    <row r="198" spans="1:3" ht="15.75" thickBot="1" x14ac:dyDescent="0.3">
      <c r="A198" s="18" t="s">
        <v>187</v>
      </c>
      <c r="B198" s="25" t="s">
        <v>732</v>
      </c>
      <c r="C198" s="20">
        <v>6315.04</v>
      </c>
    </row>
    <row r="199" spans="1:3" ht="15.75" thickBot="1" x14ac:dyDescent="0.3">
      <c r="A199" s="18" t="s">
        <v>188</v>
      </c>
      <c r="B199" s="25" t="s">
        <v>732</v>
      </c>
      <c r="C199" s="20">
        <v>6315.04</v>
      </c>
    </row>
    <row r="200" spans="1:3" ht="15.75" thickBot="1" x14ac:dyDescent="0.3">
      <c r="A200" s="18" t="s">
        <v>189</v>
      </c>
      <c r="B200" s="25" t="s">
        <v>732</v>
      </c>
      <c r="C200" s="20">
        <v>6315.04</v>
      </c>
    </row>
    <row r="201" spans="1:3" ht="15.75" thickBot="1" x14ac:dyDescent="0.3">
      <c r="A201" s="18" t="s">
        <v>190</v>
      </c>
      <c r="B201" s="25" t="s">
        <v>732</v>
      </c>
      <c r="C201" s="20">
        <v>6315.04</v>
      </c>
    </row>
    <row r="202" spans="1:3" ht="15.75" thickBot="1" x14ac:dyDescent="0.3">
      <c r="A202" s="18" t="s">
        <v>191</v>
      </c>
      <c r="B202" s="25" t="s">
        <v>733</v>
      </c>
      <c r="C202" s="20">
        <v>55087.24</v>
      </c>
    </row>
    <row r="203" spans="1:3" ht="15.75" thickBot="1" x14ac:dyDescent="0.3">
      <c r="A203" s="18" t="s">
        <v>192</v>
      </c>
      <c r="B203" s="25" t="s">
        <v>733</v>
      </c>
      <c r="C203" s="20">
        <v>55087.24</v>
      </c>
    </row>
    <row r="204" spans="1:3" ht="15.75" thickBot="1" x14ac:dyDescent="0.3">
      <c r="A204" s="18" t="s">
        <v>193</v>
      </c>
      <c r="B204" s="25" t="s">
        <v>733</v>
      </c>
      <c r="C204" s="20">
        <v>55087.24</v>
      </c>
    </row>
    <row r="205" spans="1:3" ht="15.75" thickBot="1" x14ac:dyDescent="0.3">
      <c r="A205" s="18" t="s">
        <v>194</v>
      </c>
      <c r="B205" s="25" t="s">
        <v>733</v>
      </c>
      <c r="C205" s="20">
        <v>55087.24</v>
      </c>
    </row>
    <row r="206" spans="1:3" ht="15.75" thickBot="1" x14ac:dyDescent="0.3">
      <c r="A206" s="18" t="s">
        <v>195</v>
      </c>
      <c r="B206" s="25" t="s">
        <v>733</v>
      </c>
      <c r="C206" s="20">
        <v>55087.24</v>
      </c>
    </row>
    <row r="207" spans="1:3" ht="15.75" thickBot="1" x14ac:dyDescent="0.3">
      <c r="A207" s="18" t="s">
        <v>196</v>
      </c>
      <c r="B207" s="25" t="s">
        <v>733</v>
      </c>
      <c r="C207" s="20">
        <v>55087.24</v>
      </c>
    </row>
    <row r="208" spans="1:3" ht="15.75" thickBot="1" x14ac:dyDescent="0.3">
      <c r="A208" s="18" t="s">
        <v>197</v>
      </c>
      <c r="B208" s="25" t="s">
        <v>733</v>
      </c>
      <c r="C208" s="20">
        <v>55087.24</v>
      </c>
    </row>
    <row r="209" spans="1:3" ht="15.75" thickBot="1" x14ac:dyDescent="0.3">
      <c r="A209" s="18" t="s">
        <v>198</v>
      </c>
      <c r="B209" s="25" t="s">
        <v>733</v>
      </c>
      <c r="C209" s="20">
        <v>55087.24</v>
      </c>
    </row>
    <row r="210" spans="1:3" ht="15.75" thickBot="1" x14ac:dyDescent="0.3">
      <c r="A210" s="26" t="s">
        <v>199</v>
      </c>
      <c r="B210" s="25" t="s">
        <v>735</v>
      </c>
      <c r="C210" s="20">
        <v>21112</v>
      </c>
    </row>
    <row r="211" spans="1:3" ht="15.75" thickBot="1" x14ac:dyDescent="0.3">
      <c r="A211" s="26" t="s">
        <v>200</v>
      </c>
      <c r="B211" s="25" t="s">
        <v>735</v>
      </c>
      <c r="C211" s="20">
        <v>21112</v>
      </c>
    </row>
    <row r="212" spans="1:3" ht="15.75" thickBot="1" x14ac:dyDescent="0.3">
      <c r="A212" s="26" t="s">
        <v>201</v>
      </c>
      <c r="B212" s="25" t="s">
        <v>735</v>
      </c>
      <c r="C212" s="20">
        <v>21112</v>
      </c>
    </row>
    <row r="213" spans="1:3" ht="15.75" thickBot="1" x14ac:dyDescent="0.3">
      <c r="A213" s="26" t="s">
        <v>202</v>
      </c>
      <c r="B213" s="25" t="s">
        <v>735</v>
      </c>
      <c r="C213" s="20">
        <v>21112</v>
      </c>
    </row>
    <row r="214" spans="1:3" ht="15.75" thickBot="1" x14ac:dyDescent="0.3">
      <c r="A214" s="26" t="s">
        <v>203</v>
      </c>
      <c r="B214" s="25" t="s">
        <v>735</v>
      </c>
      <c r="C214" s="20">
        <v>21112</v>
      </c>
    </row>
    <row r="215" spans="1:3" ht="15.75" thickBot="1" x14ac:dyDescent="0.3">
      <c r="A215" s="26" t="s">
        <v>204</v>
      </c>
      <c r="B215" s="25" t="s">
        <v>735</v>
      </c>
      <c r="C215" s="20">
        <v>22272</v>
      </c>
    </row>
    <row r="216" spans="1:3" ht="15.75" thickBot="1" x14ac:dyDescent="0.3">
      <c r="A216" s="26" t="s">
        <v>205</v>
      </c>
      <c r="B216" s="25" t="s">
        <v>735</v>
      </c>
      <c r="C216" s="20">
        <v>22272</v>
      </c>
    </row>
    <row r="217" spans="1:3" ht="15.75" thickBot="1" x14ac:dyDescent="0.3">
      <c r="A217" s="26" t="s">
        <v>206</v>
      </c>
      <c r="B217" s="25" t="s">
        <v>735</v>
      </c>
      <c r="C217" s="20">
        <v>22272</v>
      </c>
    </row>
    <row r="218" spans="1:3" ht="15.75" thickBot="1" x14ac:dyDescent="0.3">
      <c r="A218" s="26" t="s">
        <v>207</v>
      </c>
      <c r="B218" s="25" t="s">
        <v>735</v>
      </c>
      <c r="C218" s="20">
        <v>22272</v>
      </c>
    </row>
    <row r="219" spans="1:3" ht="15.75" thickBot="1" x14ac:dyDescent="0.3">
      <c r="A219" s="26" t="s">
        <v>208</v>
      </c>
      <c r="B219" s="25" t="s">
        <v>735</v>
      </c>
      <c r="C219" s="20">
        <v>22272</v>
      </c>
    </row>
    <row r="220" spans="1:3" ht="15.75" thickBot="1" x14ac:dyDescent="0.3">
      <c r="A220" s="18" t="s">
        <v>209</v>
      </c>
      <c r="B220" s="27" t="s">
        <v>736</v>
      </c>
      <c r="C220" s="20">
        <f t="shared" ref="C220:C257" si="4">12078*1.16</f>
        <v>14010.48</v>
      </c>
    </row>
    <row r="221" spans="1:3" ht="15.75" thickBot="1" x14ac:dyDescent="0.3">
      <c r="A221" s="18" t="s">
        <v>210</v>
      </c>
      <c r="B221" s="27" t="s">
        <v>736</v>
      </c>
      <c r="C221" s="20">
        <f t="shared" si="4"/>
        <v>14010.48</v>
      </c>
    </row>
    <row r="222" spans="1:3" ht="15.75" thickBot="1" x14ac:dyDescent="0.3">
      <c r="A222" s="18" t="s">
        <v>211</v>
      </c>
      <c r="B222" s="27" t="s">
        <v>736</v>
      </c>
      <c r="C222" s="20">
        <f t="shared" si="4"/>
        <v>14010.48</v>
      </c>
    </row>
    <row r="223" spans="1:3" ht="15.75" thickBot="1" x14ac:dyDescent="0.3">
      <c r="A223" s="18" t="s">
        <v>212</v>
      </c>
      <c r="B223" s="27" t="s">
        <v>736</v>
      </c>
      <c r="C223" s="20">
        <f t="shared" si="4"/>
        <v>14010.48</v>
      </c>
    </row>
    <row r="224" spans="1:3" ht="15.75" thickBot="1" x14ac:dyDescent="0.3">
      <c r="A224" s="18" t="s">
        <v>213</v>
      </c>
      <c r="B224" s="27" t="s">
        <v>736</v>
      </c>
      <c r="C224" s="20">
        <f t="shared" si="4"/>
        <v>14010.48</v>
      </c>
    </row>
    <row r="225" spans="1:3" ht="15.75" thickBot="1" x14ac:dyDescent="0.3">
      <c r="A225" s="18" t="s">
        <v>214</v>
      </c>
      <c r="B225" s="27" t="s">
        <v>736</v>
      </c>
      <c r="C225" s="20">
        <f t="shared" si="4"/>
        <v>14010.48</v>
      </c>
    </row>
    <row r="226" spans="1:3" ht="15.75" thickBot="1" x14ac:dyDescent="0.3">
      <c r="A226" s="18" t="s">
        <v>215</v>
      </c>
      <c r="B226" s="27" t="s">
        <v>736</v>
      </c>
      <c r="C226" s="20">
        <f t="shared" si="4"/>
        <v>14010.48</v>
      </c>
    </row>
    <row r="227" spans="1:3" ht="15.75" thickBot="1" x14ac:dyDescent="0.3">
      <c r="A227" s="18" t="s">
        <v>216</v>
      </c>
      <c r="B227" s="27" t="s">
        <v>736</v>
      </c>
      <c r="C227" s="20">
        <f t="shared" si="4"/>
        <v>14010.48</v>
      </c>
    </row>
    <row r="228" spans="1:3" ht="15.75" thickBot="1" x14ac:dyDescent="0.3">
      <c r="A228" s="18" t="s">
        <v>217</v>
      </c>
      <c r="B228" s="27" t="s">
        <v>736</v>
      </c>
      <c r="C228" s="20">
        <f t="shared" si="4"/>
        <v>14010.48</v>
      </c>
    </row>
    <row r="229" spans="1:3" ht="15.75" thickBot="1" x14ac:dyDescent="0.3">
      <c r="A229" s="18" t="s">
        <v>218</v>
      </c>
      <c r="B229" s="27" t="s">
        <v>736</v>
      </c>
      <c r="C229" s="20">
        <f t="shared" si="4"/>
        <v>14010.48</v>
      </c>
    </row>
    <row r="230" spans="1:3" ht="15.75" thickBot="1" x14ac:dyDescent="0.3">
      <c r="A230" s="18" t="s">
        <v>219</v>
      </c>
      <c r="B230" s="27" t="s">
        <v>736</v>
      </c>
      <c r="C230" s="20">
        <f t="shared" si="4"/>
        <v>14010.48</v>
      </c>
    </row>
    <row r="231" spans="1:3" ht="15.75" thickBot="1" x14ac:dyDescent="0.3">
      <c r="A231" s="18" t="s">
        <v>220</v>
      </c>
      <c r="B231" s="27" t="s">
        <v>736</v>
      </c>
      <c r="C231" s="20">
        <f t="shared" si="4"/>
        <v>14010.48</v>
      </c>
    </row>
    <row r="232" spans="1:3" ht="15.75" thickBot="1" x14ac:dyDescent="0.3">
      <c r="A232" s="18" t="s">
        <v>221</v>
      </c>
      <c r="B232" s="27" t="s">
        <v>736</v>
      </c>
      <c r="C232" s="20">
        <f t="shared" si="4"/>
        <v>14010.48</v>
      </c>
    </row>
    <row r="233" spans="1:3" ht="15.75" thickBot="1" x14ac:dyDescent="0.3">
      <c r="A233" s="18" t="s">
        <v>222</v>
      </c>
      <c r="B233" s="27" t="s">
        <v>736</v>
      </c>
      <c r="C233" s="20">
        <f t="shared" si="4"/>
        <v>14010.48</v>
      </c>
    </row>
    <row r="234" spans="1:3" ht="15.75" thickBot="1" x14ac:dyDescent="0.3">
      <c r="A234" s="18" t="s">
        <v>223</v>
      </c>
      <c r="B234" s="27" t="s">
        <v>736</v>
      </c>
      <c r="C234" s="20">
        <f t="shared" si="4"/>
        <v>14010.48</v>
      </c>
    </row>
    <row r="235" spans="1:3" ht="15.75" thickBot="1" x14ac:dyDescent="0.3">
      <c r="A235" s="18" t="s">
        <v>224</v>
      </c>
      <c r="B235" s="27" t="s">
        <v>736</v>
      </c>
      <c r="C235" s="20">
        <f t="shared" si="4"/>
        <v>14010.48</v>
      </c>
    </row>
    <row r="236" spans="1:3" ht="15.75" thickBot="1" x14ac:dyDescent="0.3">
      <c r="A236" s="18" t="s">
        <v>225</v>
      </c>
      <c r="B236" s="27" t="s">
        <v>736</v>
      </c>
      <c r="C236" s="20">
        <f t="shared" si="4"/>
        <v>14010.48</v>
      </c>
    </row>
    <row r="237" spans="1:3" ht="15.75" thickBot="1" x14ac:dyDescent="0.3">
      <c r="A237" s="18" t="s">
        <v>226</v>
      </c>
      <c r="B237" s="27" t="s">
        <v>736</v>
      </c>
      <c r="C237" s="20">
        <f t="shared" si="4"/>
        <v>14010.48</v>
      </c>
    </row>
    <row r="238" spans="1:3" ht="15.75" thickBot="1" x14ac:dyDescent="0.3">
      <c r="A238" s="18" t="s">
        <v>227</v>
      </c>
      <c r="B238" s="27" t="s">
        <v>736</v>
      </c>
      <c r="C238" s="20">
        <f t="shared" si="4"/>
        <v>14010.48</v>
      </c>
    </row>
    <row r="239" spans="1:3" ht="15.75" thickBot="1" x14ac:dyDescent="0.3">
      <c r="A239" s="18" t="s">
        <v>228</v>
      </c>
      <c r="B239" s="27" t="s">
        <v>736</v>
      </c>
      <c r="C239" s="20">
        <f t="shared" si="4"/>
        <v>14010.48</v>
      </c>
    </row>
    <row r="240" spans="1:3" ht="15.75" thickBot="1" x14ac:dyDescent="0.3">
      <c r="A240" s="18" t="s">
        <v>229</v>
      </c>
      <c r="B240" s="27" t="s">
        <v>736</v>
      </c>
      <c r="C240" s="20">
        <f t="shared" si="4"/>
        <v>14010.48</v>
      </c>
    </row>
    <row r="241" spans="1:3" ht="15.75" thickBot="1" x14ac:dyDescent="0.3">
      <c r="A241" s="18" t="s">
        <v>230</v>
      </c>
      <c r="B241" s="27" t="s">
        <v>736</v>
      </c>
      <c r="C241" s="20">
        <f t="shared" si="4"/>
        <v>14010.48</v>
      </c>
    </row>
    <row r="242" spans="1:3" ht="15.75" thickBot="1" x14ac:dyDescent="0.3">
      <c r="A242" s="18" t="s">
        <v>231</v>
      </c>
      <c r="B242" s="27" t="s">
        <v>736</v>
      </c>
      <c r="C242" s="20">
        <f t="shared" si="4"/>
        <v>14010.48</v>
      </c>
    </row>
    <row r="243" spans="1:3" ht="15.75" thickBot="1" x14ac:dyDescent="0.3">
      <c r="A243" s="18" t="s">
        <v>232</v>
      </c>
      <c r="B243" s="27" t="s">
        <v>736</v>
      </c>
      <c r="C243" s="20">
        <f t="shared" si="4"/>
        <v>14010.48</v>
      </c>
    </row>
    <row r="244" spans="1:3" ht="15.75" thickBot="1" x14ac:dyDescent="0.3">
      <c r="A244" s="18" t="s">
        <v>233</v>
      </c>
      <c r="B244" s="27" t="s">
        <v>736</v>
      </c>
      <c r="C244" s="20">
        <f t="shared" si="4"/>
        <v>14010.48</v>
      </c>
    </row>
    <row r="245" spans="1:3" ht="15.75" thickBot="1" x14ac:dyDescent="0.3">
      <c r="A245" s="18" t="s">
        <v>234</v>
      </c>
      <c r="B245" s="27" t="s">
        <v>736</v>
      </c>
      <c r="C245" s="20">
        <f t="shared" si="4"/>
        <v>14010.48</v>
      </c>
    </row>
    <row r="246" spans="1:3" ht="15.75" thickBot="1" x14ac:dyDescent="0.3">
      <c r="A246" s="18" t="s">
        <v>235</v>
      </c>
      <c r="B246" s="27" t="s">
        <v>736</v>
      </c>
      <c r="C246" s="20">
        <f t="shared" si="4"/>
        <v>14010.48</v>
      </c>
    </row>
    <row r="247" spans="1:3" ht="15.75" thickBot="1" x14ac:dyDescent="0.3">
      <c r="A247" s="18" t="s">
        <v>236</v>
      </c>
      <c r="B247" s="27" t="s">
        <v>736</v>
      </c>
      <c r="C247" s="20">
        <f t="shared" si="4"/>
        <v>14010.48</v>
      </c>
    </row>
    <row r="248" spans="1:3" ht="15.75" thickBot="1" x14ac:dyDescent="0.3">
      <c r="A248" s="18" t="s">
        <v>237</v>
      </c>
      <c r="B248" s="27" t="s">
        <v>736</v>
      </c>
      <c r="C248" s="20">
        <f t="shared" si="4"/>
        <v>14010.48</v>
      </c>
    </row>
    <row r="249" spans="1:3" ht="15.75" thickBot="1" x14ac:dyDescent="0.3">
      <c r="A249" s="18" t="s">
        <v>238</v>
      </c>
      <c r="B249" s="27" t="s">
        <v>736</v>
      </c>
      <c r="C249" s="20">
        <f t="shared" si="4"/>
        <v>14010.48</v>
      </c>
    </row>
    <row r="250" spans="1:3" ht="15.75" thickBot="1" x14ac:dyDescent="0.3">
      <c r="A250" s="18" t="s">
        <v>239</v>
      </c>
      <c r="B250" s="27" t="s">
        <v>736</v>
      </c>
      <c r="C250" s="20">
        <f t="shared" si="4"/>
        <v>14010.48</v>
      </c>
    </row>
    <row r="251" spans="1:3" ht="15.75" thickBot="1" x14ac:dyDescent="0.3">
      <c r="A251" s="18" t="s">
        <v>240</v>
      </c>
      <c r="B251" s="27" t="s">
        <v>736</v>
      </c>
      <c r="C251" s="20">
        <f t="shared" si="4"/>
        <v>14010.48</v>
      </c>
    </row>
    <row r="252" spans="1:3" ht="15.75" thickBot="1" x14ac:dyDescent="0.3">
      <c r="A252" s="18" t="s">
        <v>241</v>
      </c>
      <c r="B252" s="27" t="s">
        <v>736</v>
      </c>
      <c r="C252" s="20">
        <f t="shared" si="4"/>
        <v>14010.48</v>
      </c>
    </row>
    <row r="253" spans="1:3" ht="15.75" thickBot="1" x14ac:dyDescent="0.3">
      <c r="A253" s="18" t="s">
        <v>242</v>
      </c>
      <c r="B253" s="27" t="s">
        <v>736</v>
      </c>
      <c r="C253" s="20">
        <f t="shared" si="4"/>
        <v>14010.48</v>
      </c>
    </row>
    <row r="254" spans="1:3" ht="15.75" thickBot="1" x14ac:dyDescent="0.3">
      <c r="A254" s="18" t="s">
        <v>243</v>
      </c>
      <c r="B254" s="27" t="s">
        <v>736</v>
      </c>
      <c r="C254" s="20">
        <f t="shared" si="4"/>
        <v>14010.48</v>
      </c>
    </row>
    <row r="255" spans="1:3" ht="15.75" thickBot="1" x14ac:dyDescent="0.3">
      <c r="A255" s="18" t="s">
        <v>244</v>
      </c>
      <c r="B255" s="27" t="s">
        <v>736</v>
      </c>
      <c r="C255" s="20">
        <f t="shared" si="4"/>
        <v>14010.48</v>
      </c>
    </row>
    <row r="256" spans="1:3" ht="15.75" thickBot="1" x14ac:dyDescent="0.3">
      <c r="A256" s="18" t="s">
        <v>245</v>
      </c>
      <c r="B256" s="27" t="s">
        <v>736</v>
      </c>
      <c r="C256" s="20">
        <f t="shared" si="4"/>
        <v>14010.48</v>
      </c>
    </row>
    <row r="257" spans="1:3" ht="15.75" thickBot="1" x14ac:dyDescent="0.3">
      <c r="A257" s="18" t="s">
        <v>246</v>
      </c>
      <c r="B257" s="27" t="s">
        <v>736</v>
      </c>
      <c r="C257" s="20">
        <f t="shared" si="4"/>
        <v>14010.48</v>
      </c>
    </row>
    <row r="258" spans="1:3" ht="15.75" thickBot="1" x14ac:dyDescent="0.3">
      <c r="A258" s="18" t="s">
        <v>247</v>
      </c>
      <c r="B258" s="27" t="s">
        <v>715</v>
      </c>
      <c r="C258" s="20">
        <f>3999*1.16</f>
        <v>4638.8399999999992</v>
      </c>
    </row>
    <row r="259" spans="1:3" ht="15.75" thickBot="1" x14ac:dyDescent="0.3">
      <c r="A259" s="18" t="s">
        <v>248</v>
      </c>
      <c r="B259" s="27" t="s">
        <v>715</v>
      </c>
      <c r="C259" s="20">
        <v>4638.84</v>
      </c>
    </row>
    <row r="260" spans="1:3" ht="15.75" thickBot="1" x14ac:dyDescent="0.3">
      <c r="A260" s="18" t="s">
        <v>249</v>
      </c>
      <c r="B260" s="27" t="s">
        <v>715</v>
      </c>
      <c r="C260" s="20">
        <f t="shared" ref="C260:C295" si="5">3999*1.16</f>
        <v>4638.8399999999992</v>
      </c>
    </row>
    <row r="261" spans="1:3" ht="15.75" thickBot="1" x14ac:dyDescent="0.3">
      <c r="A261" s="18" t="s">
        <v>250</v>
      </c>
      <c r="B261" s="27" t="s">
        <v>715</v>
      </c>
      <c r="C261" s="20">
        <f t="shared" si="5"/>
        <v>4638.8399999999992</v>
      </c>
    </row>
    <row r="262" spans="1:3" ht="15.75" thickBot="1" x14ac:dyDescent="0.3">
      <c r="A262" s="18" t="s">
        <v>251</v>
      </c>
      <c r="B262" s="27" t="s">
        <v>715</v>
      </c>
      <c r="C262" s="20">
        <f t="shared" si="5"/>
        <v>4638.8399999999992</v>
      </c>
    </row>
    <row r="263" spans="1:3" ht="15.75" thickBot="1" x14ac:dyDescent="0.3">
      <c r="A263" s="18" t="s">
        <v>252</v>
      </c>
      <c r="B263" s="27" t="s">
        <v>715</v>
      </c>
      <c r="C263" s="20">
        <f t="shared" si="5"/>
        <v>4638.8399999999992</v>
      </c>
    </row>
    <row r="264" spans="1:3" ht="15.75" thickBot="1" x14ac:dyDescent="0.3">
      <c r="A264" s="18" t="s">
        <v>253</v>
      </c>
      <c r="B264" s="27" t="s">
        <v>715</v>
      </c>
      <c r="C264" s="20">
        <f t="shared" si="5"/>
        <v>4638.8399999999992</v>
      </c>
    </row>
    <row r="265" spans="1:3" ht="15.75" thickBot="1" x14ac:dyDescent="0.3">
      <c r="A265" s="18" t="s">
        <v>254</v>
      </c>
      <c r="B265" s="27" t="s">
        <v>715</v>
      </c>
      <c r="C265" s="20">
        <f t="shared" si="5"/>
        <v>4638.8399999999992</v>
      </c>
    </row>
    <row r="266" spans="1:3" ht="15.75" thickBot="1" x14ac:dyDescent="0.3">
      <c r="A266" s="18" t="s">
        <v>255</v>
      </c>
      <c r="B266" s="27" t="s">
        <v>715</v>
      </c>
      <c r="C266" s="20">
        <f t="shared" si="5"/>
        <v>4638.8399999999992</v>
      </c>
    </row>
    <row r="267" spans="1:3" ht="15.75" thickBot="1" x14ac:dyDescent="0.3">
      <c r="A267" s="18" t="s">
        <v>256</v>
      </c>
      <c r="B267" s="27" t="s">
        <v>715</v>
      </c>
      <c r="C267" s="20">
        <f t="shared" si="5"/>
        <v>4638.8399999999992</v>
      </c>
    </row>
    <row r="268" spans="1:3" ht="15.75" thickBot="1" x14ac:dyDescent="0.3">
      <c r="A268" s="18" t="s">
        <v>257</v>
      </c>
      <c r="B268" s="27" t="s">
        <v>715</v>
      </c>
      <c r="C268" s="20">
        <f t="shared" si="5"/>
        <v>4638.8399999999992</v>
      </c>
    </row>
    <row r="269" spans="1:3" ht="15.75" thickBot="1" x14ac:dyDescent="0.3">
      <c r="A269" s="18" t="s">
        <v>258</v>
      </c>
      <c r="B269" s="27" t="s">
        <v>715</v>
      </c>
      <c r="C269" s="20">
        <f t="shared" si="5"/>
        <v>4638.8399999999992</v>
      </c>
    </row>
    <row r="270" spans="1:3" ht="15.75" thickBot="1" x14ac:dyDescent="0.3">
      <c r="A270" s="18" t="s">
        <v>259</v>
      </c>
      <c r="B270" s="27" t="s">
        <v>715</v>
      </c>
      <c r="C270" s="20">
        <f t="shared" si="5"/>
        <v>4638.8399999999992</v>
      </c>
    </row>
    <row r="271" spans="1:3" ht="15.75" thickBot="1" x14ac:dyDescent="0.3">
      <c r="A271" s="18" t="s">
        <v>260</v>
      </c>
      <c r="B271" s="27" t="s">
        <v>715</v>
      </c>
      <c r="C271" s="20">
        <f t="shared" si="5"/>
        <v>4638.8399999999992</v>
      </c>
    </row>
    <row r="272" spans="1:3" ht="15.75" thickBot="1" x14ac:dyDescent="0.3">
      <c r="A272" s="18" t="s">
        <v>261</v>
      </c>
      <c r="B272" s="27" t="s">
        <v>715</v>
      </c>
      <c r="C272" s="20">
        <f t="shared" si="5"/>
        <v>4638.8399999999992</v>
      </c>
    </row>
    <row r="273" spans="1:3" ht="15.75" thickBot="1" x14ac:dyDescent="0.3">
      <c r="A273" s="18" t="s">
        <v>262</v>
      </c>
      <c r="B273" s="27" t="s">
        <v>715</v>
      </c>
      <c r="C273" s="20">
        <f t="shared" si="5"/>
        <v>4638.8399999999992</v>
      </c>
    </row>
    <row r="274" spans="1:3" ht="15.75" thickBot="1" x14ac:dyDescent="0.3">
      <c r="A274" s="18" t="s">
        <v>263</v>
      </c>
      <c r="B274" s="27" t="s">
        <v>715</v>
      </c>
      <c r="C274" s="20">
        <f t="shared" si="5"/>
        <v>4638.8399999999992</v>
      </c>
    </row>
    <row r="275" spans="1:3" ht="15.75" thickBot="1" x14ac:dyDescent="0.3">
      <c r="A275" s="18" t="s">
        <v>264</v>
      </c>
      <c r="B275" s="27" t="s">
        <v>715</v>
      </c>
      <c r="C275" s="20">
        <f t="shared" si="5"/>
        <v>4638.8399999999992</v>
      </c>
    </row>
    <row r="276" spans="1:3" ht="15.75" thickBot="1" x14ac:dyDescent="0.3">
      <c r="A276" s="18" t="s">
        <v>265</v>
      </c>
      <c r="B276" s="27" t="s">
        <v>715</v>
      </c>
      <c r="C276" s="20">
        <f t="shared" si="5"/>
        <v>4638.8399999999992</v>
      </c>
    </row>
    <row r="277" spans="1:3" ht="15.75" thickBot="1" x14ac:dyDescent="0.3">
      <c r="A277" s="18" t="s">
        <v>266</v>
      </c>
      <c r="B277" s="27" t="s">
        <v>715</v>
      </c>
      <c r="C277" s="20">
        <f t="shared" si="5"/>
        <v>4638.8399999999992</v>
      </c>
    </row>
    <row r="278" spans="1:3" ht="15.75" thickBot="1" x14ac:dyDescent="0.3">
      <c r="A278" s="18" t="s">
        <v>267</v>
      </c>
      <c r="B278" s="27" t="s">
        <v>715</v>
      </c>
      <c r="C278" s="20">
        <f t="shared" si="5"/>
        <v>4638.8399999999992</v>
      </c>
    </row>
    <row r="279" spans="1:3" ht="15.75" thickBot="1" x14ac:dyDescent="0.3">
      <c r="A279" s="18" t="s">
        <v>268</v>
      </c>
      <c r="B279" s="27" t="s">
        <v>715</v>
      </c>
      <c r="C279" s="20">
        <f t="shared" si="5"/>
        <v>4638.8399999999992</v>
      </c>
    </row>
    <row r="280" spans="1:3" ht="15.75" thickBot="1" x14ac:dyDescent="0.3">
      <c r="A280" s="18" t="s">
        <v>269</v>
      </c>
      <c r="B280" s="27" t="s">
        <v>715</v>
      </c>
      <c r="C280" s="20">
        <f t="shared" si="5"/>
        <v>4638.8399999999992</v>
      </c>
    </row>
    <row r="281" spans="1:3" ht="15.75" thickBot="1" x14ac:dyDescent="0.3">
      <c r="A281" s="18" t="s">
        <v>270</v>
      </c>
      <c r="B281" s="27" t="s">
        <v>715</v>
      </c>
      <c r="C281" s="20">
        <f t="shared" si="5"/>
        <v>4638.8399999999992</v>
      </c>
    </row>
    <row r="282" spans="1:3" ht="15.75" thickBot="1" x14ac:dyDescent="0.3">
      <c r="A282" s="18" t="s">
        <v>271</v>
      </c>
      <c r="B282" s="27" t="s">
        <v>715</v>
      </c>
      <c r="C282" s="20">
        <f t="shared" si="5"/>
        <v>4638.8399999999992</v>
      </c>
    </row>
    <row r="283" spans="1:3" ht="15.75" thickBot="1" x14ac:dyDescent="0.3">
      <c r="A283" s="18" t="s">
        <v>272</v>
      </c>
      <c r="B283" s="27" t="s">
        <v>715</v>
      </c>
      <c r="C283" s="20">
        <f t="shared" si="5"/>
        <v>4638.8399999999992</v>
      </c>
    </row>
    <row r="284" spans="1:3" ht="15.75" thickBot="1" x14ac:dyDescent="0.3">
      <c r="A284" s="18" t="s">
        <v>273</v>
      </c>
      <c r="B284" s="27" t="s">
        <v>715</v>
      </c>
      <c r="C284" s="20">
        <f t="shared" si="5"/>
        <v>4638.8399999999992</v>
      </c>
    </row>
    <row r="285" spans="1:3" ht="15.75" thickBot="1" x14ac:dyDescent="0.3">
      <c r="A285" s="18" t="s">
        <v>274</v>
      </c>
      <c r="B285" s="27" t="s">
        <v>715</v>
      </c>
      <c r="C285" s="20">
        <f t="shared" si="5"/>
        <v>4638.8399999999992</v>
      </c>
    </row>
    <row r="286" spans="1:3" ht="15.75" thickBot="1" x14ac:dyDescent="0.3">
      <c r="A286" s="18" t="s">
        <v>275</v>
      </c>
      <c r="B286" s="27" t="s">
        <v>715</v>
      </c>
      <c r="C286" s="20">
        <f t="shared" si="5"/>
        <v>4638.8399999999992</v>
      </c>
    </row>
    <row r="287" spans="1:3" ht="15.75" thickBot="1" x14ac:dyDescent="0.3">
      <c r="A287" s="18" t="s">
        <v>276</v>
      </c>
      <c r="B287" s="27" t="s">
        <v>715</v>
      </c>
      <c r="C287" s="20">
        <f t="shared" si="5"/>
        <v>4638.8399999999992</v>
      </c>
    </row>
    <row r="288" spans="1:3" ht="15.75" thickBot="1" x14ac:dyDescent="0.3">
      <c r="A288" s="18" t="s">
        <v>277</v>
      </c>
      <c r="B288" s="27" t="s">
        <v>715</v>
      </c>
      <c r="C288" s="20">
        <f t="shared" si="5"/>
        <v>4638.8399999999992</v>
      </c>
    </row>
    <row r="289" spans="1:3" ht="15.75" thickBot="1" x14ac:dyDescent="0.3">
      <c r="A289" s="18" t="s">
        <v>278</v>
      </c>
      <c r="B289" s="27" t="s">
        <v>715</v>
      </c>
      <c r="C289" s="20">
        <f t="shared" si="5"/>
        <v>4638.8399999999992</v>
      </c>
    </row>
    <row r="290" spans="1:3" ht="15.75" thickBot="1" x14ac:dyDescent="0.3">
      <c r="A290" s="18" t="s">
        <v>279</v>
      </c>
      <c r="B290" s="27" t="s">
        <v>715</v>
      </c>
      <c r="C290" s="20">
        <f t="shared" si="5"/>
        <v>4638.8399999999992</v>
      </c>
    </row>
    <row r="291" spans="1:3" ht="15.75" thickBot="1" x14ac:dyDescent="0.3">
      <c r="A291" s="18" t="s">
        <v>280</v>
      </c>
      <c r="B291" s="27" t="s">
        <v>715</v>
      </c>
      <c r="C291" s="20">
        <f t="shared" si="5"/>
        <v>4638.8399999999992</v>
      </c>
    </row>
    <row r="292" spans="1:3" ht="15.75" thickBot="1" x14ac:dyDescent="0.3">
      <c r="A292" s="18" t="s">
        <v>281</v>
      </c>
      <c r="B292" s="27" t="s">
        <v>715</v>
      </c>
      <c r="C292" s="20">
        <f t="shared" si="5"/>
        <v>4638.8399999999992</v>
      </c>
    </row>
    <row r="293" spans="1:3" ht="15.75" thickBot="1" x14ac:dyDescent="0.3">
      <c r="A293" s="18" t="s">
        <v>282</v>
      </c>
      <c r="B293" s="27" t="s">
        <v>715</v>
      </c>
      <c r="C293" s="20">
        <f t="shared" si="5"/>
        <v>4638.8399999999992</v>
      </c>
    </row>
    <row r="294" spans="1:3" ht="15.75" thickBot="1" x14ac:dyDescent="0.3">
      <c r="A294" s="18" t="s">
        <v>283</v>
      </c>
      <c r="B294" s="27" t="s">
        <v>715</v>
      </c>
      <c r="C294" s="20">
        <f t="shared" si="5"/>
        <v>4638.8399999999992</v>
      </c>
    </row>
    <row r="295" spans="1:3" ht="15.75" thickBot="1" x14ac:dyDescent="0.3">
      <c r="A295" s="18" t="s">
        <v>284</v>
      </c>
      <c r="B295" s="27" t="s">
        <v>715</v>
      </c>
      <c r="C295" s="20">
        <f t="shared" si="5"/>
        <v>4638.8399999999992</v>
      </c>
    </row>
    <row r="296" spans="1:3" ht="15.75" thickBot="1" x14ac:dyDescent="0.3">
      <c r="A296" s="18" t="s">
        <v>285</v>
      </c>
      <c r="B296" s="27" t="s">
        <v>737</v>
      </c>
      <c r="C296" s="20">
        <f>2455*1.16</f>
        <v>2847.7999999999997</v>
      </c>
    </row>
    <row r="297" spans="1:3" ht="15.75" thickBot="1" x14ac:dyDescent="0.3">
      <c r="A297" s="18" t="s">
        <v>286</v>
      </c>
      <c r="B297" s="27" t="s">
        <v>737</v>
      </c>
      <c r="C297" s="20">
        <v>2847.8</v>
      </c>
    </row>
    <row r="298" spans="1:3" ht="15.75" thickBot="1" x14ac:dyDescent="0.3">
      <c r="A298" s="18" t="s">
        <v>287</v>
      </c>
      <c r="B298" s="27" t="s">
        <v>737</v>
      </c>
      <c r="C298" s="20">
        <f t="shared" ref="C298:C333" si="6">2455*1.16</f>
        <v>2847.7999999999997</v>
      </c>
    </row>
    <row r="299" spans="1:3" ht="15.75" thickBot="1" x14ac:dyDescent="0.3">
      <c r="A299" s="18" t="s">
        <v>288</v>
      </c>
      <c r="B299" s="27" t="s">
        <v>737</v>
      </c>
      <c r="C299" s="20">
        <f t="shared" si="6"/>
        <v>2847.7999999999997</v>
      </c>
    </row>
    <row r="300" spans="1:3" ht="15.75" thickBot="1" x14ac:dyDescent="0.3">
      <c r="A300" s="18" t="s">
        <v>289</v>
      </c>
      <c r="B300" s="27" t="s">
        <v>737</v>
      </c>
      <c r="C300" s="20">
        <f t="shared" si="6"/>
        <v>2847.7999999999997</v>
      </c>
    </row>
    <row r="301" spans="1:3" ht="15.75" thickBot="1" x14ac:dyDescent="0.3">
      <c r="A301" s="18" t="s">
        <v>290</v>
      </c>
      <c r="B301" s="27" t="s">
        <v>737</v>
      </c>
      <c r="C301" s="20">
        <f t="shared" si="6"/>
        <v>2847.7999999999997</v>
      </c>
    </row>
    <row r="302" spans="1:3" ht="15.75" thickBot="1" x14ac:dyDescent="0.3">
      <c r="A302" s="18" t="s">
        <v>291</v>
      </c>
      <c r="B302" s="27" t="s">
        <v>737</v>
      </c>
      <c r="C302" s="20">
        <f t="shared" si="6"/>
        <v>2847.7999999999997</v>
      </c>
    </row>
    <row r="303" spans="1:3" ht="15.75" thickBot="1" x14ac:dyDescent="0.3">
      <c r="A303" s="18" t="s">
        <v>292</v>
      </c>
      <c r="B303" s="27" t="s">
        <v>737</v>
      </c>
      <c r="C303" s="20">
        <f t="shared" si="6"/>
        <v>2847.7999999999997</v>
      </c>
    </row>
    <row r="304" spans="1:3" ht="15.75" thickBot="1" x14ac:dyDescent="0.3">
      <c r="A304" s="18" t="s">
        <v>293</v>
      </c>
      <c r="B304" s="27" t="s">
        <v>737</v>
      </c>
      <c r="C304" s="20">
        <f t="shared" si="6"/>
        <v>2847.7999999999997</v>
      </c>
    </row>
    <row r="305" spans="1:3" ht="15.75" thickBot="1" x14ac:dyDescent="0.3">
      <c r="A305" s="18" t="s">
        <v>294</v>
      </c>
      <c r="B305" s="27" t="s">
        <v>737</v>
      </c>
      <c r="C305" s="20">
        <f t="shared" si="6"/>
        <v>2847.7999999999997</v>
      </c>
    </row>
    <row r="306" spans="1:3" ht="15.75" thickBot="1" x14ac:dyDescent="0.3">
      <c r="A306" s="18" t="s">
        <v>295</v>
      </c>
      <c r="B306" s="27" t="s">
        <v>737</v>
      </c>
      <c r="C306" s="20">
        <f t="shared" si="6"/>
        <v>2847.7999999999997</v>
      </c>
    </row>
    <row r="307" spans="1:3" ht="15.75" thickBot="1" x14ac:dyDescent="0.3">
      <c r="A307" s="18" t="s">
        <v>296</v>
      </c>
      <c r="B307" s="27" t="s">
        <v>737</v>
      </c>
      <c r="C307" s="20">
        <f t="shared" si="6"/>
        <v>2847.7999999999997</v>
      </c>
    </row>
    <row r="308" spans="1:3" ht="15.75" thickBot="1" x14ac:dyDescent="0.3">
      <c r="A308" s="18" t="s">
        <v>297</v>
      </c>
      <c r="B308" s="27" t="s">
        <v>737</v>
      </c>
      <c r="C308" s="20">
        <f t="shared" si="6"/>
        <v>2847.7999999999997</v>
      </c>
    </row>
    <row r="309" spans="1:3" ht="15.75" thickBot="1" x14ac:dyDescent="0.3">
      <c r="A309" s="18" t="s">
        <v>298</v>
      </c>
      <c r="B309" s="27" t="s">
        <v>737</v>
      </c>
      <c r="C309" s="20">
        <f t="shared" si="6"/>
        <v>2847.7999999999997</v>
      </c>
    </row>
    <row r="310" spans="1:3" ht="15.75" thickBot="1" x14ac:dyDescent="0.3">
      <c r="A310" s="18" t="s">
        <v>299</v>
      </c>
      <c r="B310" s="27" t="s">
        <v>737</v>
      </c>
      <c r="C310" s="20">
        <f t="shared" si="6"/>
        <v>2847.7999999999997</v>
      </c>
    </row>
    <row r="311" spans="1:3" ht="15.75" thickBot="1" x14ac:dyDescent="0.3">
      <c r="A311" s="18" t="s">
        <v>300</v>
      </c>
      <c r="B311" s="27" t="s">
        <v>737</v>
      </c>
      <c r="C311" s="20">
        <f t="shared" si="6"/>
        <v>2847.7999999999997</v>
      </c>
    </row>
    <row r="312" spans="1:3" ht="15.75" thickBot="1" x14ac:dyDescent="0.3">
      <c r="A312" s="18" t="s">
        <v>301</v>
      </c>
      <c r="B312" s="27" t="s">
        <v>737</v>
      </c>
      <c r="C312" s="20">
        <f t="shared" si="6"/>
        <v>2847.7999999999997</v>
      </c>
    </row>
    <row r="313" spans="1:3" ht="15.75" thickBot="1" x14ac:dyDescent="0.3">
      <c r="A313" s="18" t="s">
        <v>302</v>
      </c>
      <c r="B313" s="27" t="s">
        <v>737</v>
      </c>
      <c r="C313" s="20">
        <f t="shared" si="6"/>
        <v>2847.7999999999997</v>
      </c>
    </row>
    <row r="314" spans="1:3" ht="15.75" thickBot="1" x14ac:dyDescent="0.3">
      <c r="A314" s="18" t="s">
        <v>303</v>
      </c>
      <c r="B314" s="27" t="s">
        <v>737</v>
      </c>
      <c r="C314" s="20">
        <f t="shared" si="6"/>
        <v>2847.7999999999997</v>
      </c>
    </row>
    <row r="315" spans="1:3" ht="15.75" thickBot="1" x14ac:dyDescent="0.3">
      <c r="A315" s="18" t="s">
        <v>304</v>
      </c>
      <c r="B315" s="27" t="s">
        <v>737</v>
      </c>
      <c r="C315" s="20">
        <f t="shared" si="6"/>
        <v>2847.7999999999997</v>
      </c>
    </row>
    <row r="316" spans="1:3" ht="15.75" thickBot="1" x14ac:dyDescent="0.3">
      <c r="A316" s="18" t="s">
        <v>305</v>
      </c>
      <c r="B316" s="27" t="s">
        <v>737</v>
      </c>
      <c r="C316" s="20">
        <f t="shared" si="6"/>
        <v>2847.7999999999997</v>
      </c>
    </row>
    <row r="317" spans="1:3" ht="15.75" thickBot="1" x14ac:dyDescent="0.3">
      <c r="A317" s="18" t="s">
        <v>306</v>
      </c>
      <c r="B317" s="27" t="s">
        <v>737</v>
      </c>
      <c r="C317" s="20">
        <f t="shared" si="6"/>
        <v>2847.7999999999997</v>
      </c>
    </row>
    <row r="318" spans="1:3" ht="15.75" thickBot="1" x14ac:dyDescent="0.3">
      <c r="A318" s="18" t="s">
        <v>307</v>
      </c>
      <c r="B318" s="27" t="s">
        <v>737</v>
      </c>
      <c r="C318" s="20">
        <f t="shared" si="6"/>
        <v>2847.7999999999997</v>
      </c>
    </row>
    <row r="319" spans="1:3" ht="15.75" thickBot="1" x14ac:dyDescent="0.3">
      <c r="A319" s="18" t="s">
        <v>308</v>
      </c>
      <c r="B319" s="27" t="s">
        <v>737</v>
      </c>
      <c r="C319" s="20">
        <f t="shared" si="6"/>
        <v>2847.7999999999997</v>
      </c>
    </row>
    <row r="320" spans="1:3" ht="15.75" thickBot="1" x14ac:dyDescent="0.3">
      <c r="A320" s="18" t="s">
        <v>309</v>
      </c>
      <c r="B320" s="27" t="s">
        <v>737</v>
      </c>
      <c r="C320" s="20">
        <f t="shared" si="6"/>
        <v>2847.7999999999997</v>
      </c>
    </row>
    <row r="321" spans="1:3" ht="15.75" thickBot="1" x14ac:dyDescent="0.3">
      <c r="A321" s="18" t="s">
        <v>310</v>
      </c>
      <c r="B321" s="27" t="s">
        <v>737</v>
      </c>
      <c r="C321" s="20">
        <f t="shared" si="6"/>
        <v>2847.7999999999997</v>
      </c>
    </row>
    <row r="322" spans="1:3" ht="15.75" thickBot="1" x14ac:dyDescent="0.3">
      <c r="A322" s="18" t="s">
        <v>311</v>
      </c>
      <c r="B322" s="27" t="s">
        <v>737</v>
      </c>
      <c r="C322" s="20">
        <f t="shared" si="6"/>
        <v>2847.7999999999997</v>
      </c>
    </row>
    <row r="323" spans="1:3" ht="15.75" thickBot="1" x14ac:dyDescent="0.3">
      <c r="A323" s="18" t="s">
        <v>312</v>
      </c>
      <c r="B323" s="27" t="s">
        <v>737</v>
      </c>
      <c r="C323" s="20">
        <f t="shared" si="6"/>
        <v>2847.7999999999997</v>
      </c>
    </row>
    <row r="324" spans="1:3" ht="15.75" thickBot="1" x14ac:dyDescent="0.3">
      <c r="A324" s="18" t="s">
        <v>313</v>
      </c>
      <c r="B324" s="27" t="s">
        <v>737</v>
      </c>
      <c r="C324" s="20">
        <f t="shared" si="6"/>
        <v>2847.7999999999997</v>
      </c>
    </row>
    <row r="325" spans="1:3" ht="15.75" thickBot="1" x14ac:dyDescent="0.3">
      <c r="A325" s="18" t="s">
        <v>314</v>
      </c>
      <c r="B325" s="27" t="s">
        <v>737</v>
      </c>
      <c r="C325" s="20">
        <f t="shared" si="6"/>
        <v>2847.7999999999997</v>
      </c>
    </row>
    <row r="326" spans="1:3" ht="15.75" thickBot="1" x14ac:dyDescent="0.3">
      <c r="A326" s="18" t="s">
        <v>315</v>
      </c>
      <c r="B326" s="27" t="s">
        <v>737</v>
      </c>
      <c r="C326" s="20">
        <f t="shared" si="6"/>
        <v>2847.7999999999997</v>
      </c>
    </row>
    <row r="327" spans="1:3" ht="15.75" thickBot="1" x14ac:dyDescent="0.3">
      <c r="A327" s="18" t="s">
        <v>316</v>
      </c>
      <c r="B327" s="27" t="s">
        <v>737</v>
      </c>
      <c r="C327" s="20">
        <f t="shared" si="6"/>
        <v>2847.7999999999997</v>
      </c>
    </row>
    <row r="328" spans="1:3" ht="15.75" thickBot="1" x14ac:dyDescent="0.3">
      <c r="A328" s="18" t="s">
        <v>317</v>
      </c>
      <c r="B328" s="27" t="s">
        <v>737</v>
      </c>
      <c r="C328" s="20">
        <f t="shared" si="6"/>
        <v>2847.7999999999997</v>
      </c>
    </row>
    <row r="329" spans="1:3" ht="15.75" thickBot="1" x14ac:dyDescent="0.3">
      <c r="A329" s="18" t="s">
        <v>318</v>
      </c>
      <c r="B329" s="27" t="s">
        <v>737</v>
      </c>
      <c r="C329" s="20">
        <f t="shared" si="6"/>
        <v>2847.7999999999997</v>
      </c>
    </row>
    <row r="330" spans="1:3" ht="15.75" thickBot="1" x14ac:dyDescent="0.3">
      <c r="A330" s="18" t="s">
        <v>319</v>
      </c>
      <c r="B330" s="27" t="s">
        <v>737</v>
      </c>
      <c r="C330" s="20">
        <f t="shared" si="6"/>
        <v>2847.7999999999997</v>
      </c>
    </row>
    <row r="331" spans="1:3" ht="15.75" thickBot="1" x14ac:dyDescent="0.3">
      <c r="A331" s="18" t="s">
        <v>320</v>
      </c>
      <c r="B331" s="27" t="s">
        <v>737</v>
      </c>
      <c r="C331" s="20">
        <f t="shared" si="6"/>
        <v>2847.7999999999997</v>
      </c>
    </row>
    <row r="332" spans="1:3" ht="15.75" thickBot="1" x14ac:dyDescent="0.3">
      <c r="A332" s="18" t="s">
        <v>321</v>
      </c>
      <c r="B332" s="27" t="s">
        <v>737</v>
      </c>
      <c r="C332" s="20">
        <f t="shared" si="6"/>
        <v>2847.7999999999997</v>
      </c>
    </row>
    <row r="333" spans="1:3" ht="15.75" thickBot="1" x14ac:dyDescent="0.3">
      <c r="A333" s="18" t="s">
        <v>322</v>
      </c>
      <c r="B333" s="27" t="s">
        <v>737</v>
      </c>
      <c r="C333" s="20">
        <f t="shared" si="6"/>
        <v>2847.7999999999997</v>
      </c>
    </row>
    <row r="334" spans="1:3" ht="15.75" thickBot="1" x14ac:dyDescent="0.3">
      <c r="A334" s="18" t="s">
        <v>323</v>
      </c>
      <c r="B334" s="27" t="s">
        <v>721</v>
      </c>
      <c r="C334" s="20">
        <f>2980*1.16</f>
        <v>3456.7999999999997</v>
      </c>
    </row>
    <row r="335" spans="1:3" ht="15.75" thickBot="1" x14ac:dyDescent="0.3">
      <c r="A335" s="18" t="s">
        <v>324</v>
      </c>
      <c r="B335" s="27" t="s">
        <v>721</v>
      </c>
      <c r="C335" s="20">
        <v>3456.8</v>
      </c>
    </row>
    <row r="336" spans="1:3" ht="15.75" thickBot="1" x14ac:dyDescent="0.3">
      <c r="A336" s="18" t="s">
        <v>325</v>
      </c>
      <c r="B336" s="27" t="s">
        <v>721</v>
      </c>
      <c r="C336" s="20">
        <f t="shared" ref="C336:C371" si="7">2980*1.16</f>
        <v>3456.7999999999997</v>
      </c>
    </row>
    <row r="337" spans="1:3" ht="15.75" thickBot="1" x14ac:dyDescent="0.3">
      <c r="A337" s="18" t="s">
        <v>326</v>
      </c>
      <c r="B337" s="27" t="s">
        <v>721</v>
      </c>
      <c r="C337" s="20">
        <f t="shared" si="7"/>
        <v>3456.7999999999997</v>
      </c>
    </row>
    <row r="338" spans="1:3" ht="15.75" thickBot="1" x14ac:dyDescent="0.3">
      <c r="A338" s="18" t="s">
        <v>327</v>
      </c>
      <c r="B338" s="27" t="s">
        <v>721</v>
      </c>
      <c r="C338" s="20">
        <f t="shared" si="7"/>
        <v>3456.7999999999997</v>
      </c>
    </row>
    <row r="339" spans="1:3" ht="15.75" thickBot="1" x14ac:dyDescent="0.3">
      <c r="A339" s="18" t="s">
        <v>328</v>
      </c>
      <c r="B339" s="27" t="s">
        <v>721</v>
      </c>
      <c r="C339" s="20">
        <f t="shared" si="7"/>
        <v>3456.7999999999997</v>
      </c>
    </row>
    <row r="340" spans="1:3" ht="15.75" thickBot="1" x14ac:dyDescent="0.3">
      <c r="A340" s="18" t="s">
        <v>329</v>
      </c>
      <c r="B340" s="27" t="s">
        <v>721</v>
      </c>
      <c r="C340" s="20">
        <f t="shared" si="7"/>
        <v>3456.7999999999997</v>
      </c>
    </row>
    <row r="341" spans="1:3" ht="15.75" thickBot="1" x14ac:dyDescent="0.3">
      <c r="A341" s="18" t="s">
        <v>330</v>
      </c>
      <c r="B341" s="27" t="s">
        <v>721</v>
      </c>
      <c r="C341" s="20">
        <f t="shared" si="7"/>
        <v>3456.7999999999997</v>
      </c>
    </row>
    <row r="342" spans="1:3" ht="15.75" thickBot="1" x14ac:dyDescent="0.3">
      <c r="A342" s="18" t="s">
        <v>331</v>
      </c>
      <c r="B342" s="27" t="s">
        <v>721</v>
      </c>
      <c r="C342" s="20">
        <f t="shared" si="7"/>
        <v>3456.7999999999997</v>
      </c>
    </row>
    <row r="343" spans="1:3" ht="15.75" thickBot="1" x14ac:dyDescent="0.3">
      <c r="A343" s="18" t="s">
        <v>332</v>
      </c>
      <c r="B343" s="27" t="s">
        <v>721</v>
      </c>
      <c r="C343" s="20">
        <f t="shared" si="7"/>
        <v>3456.7999999999997</v>
      </c>
    </row>
    <row r="344" spans="1:3" ht="15.75" thickBot="1" x14ac:dyDescent="0.3">
      <c r="A344" s="18" t="s">
        <v>333</v>
      </c>
      <c r="B344" s="27" t="s">
        <v>721</v>
      </c>
      <c r="C344" s="20">
        <f t="shared" si="7"/>
        <v>3456.7999999999997</v>
      </c>
    </row>
    <row r="345" spans="1:3" ht="15.75" thickBot="1" x14ac:dyDescent="0.3">
      <c r="A345" s="18" t="s">
        <v>334</v>
      </c>
      <c r="B345" s="27" t="s">
        <v>721</v>
      </c>
      <c r="C345" s="20">
        <f t="shared" si="7"/>
        <v>3456.7999999999997</v>
      </c>
    </row>
    <row r="346" spans="1:3" ht="15.75" thickBot="1" x14ac:dyDescent="0.3">
      <c r="A346" s="18" t="s">
        <v>335</v>
      </c>
      <c r="B346" s="27" t="s">
        <v>721</v>
      </c>
      <c r="C346" s="20">
        <f t="shared" si="7"/>
        <v>3456.7999999999997</v>
      </c>
    </row>
    <row r="347" spans="1:3" ht="15.75" thickBot="1" x14ac:dyDescent="0.3">
      <c r="A347" s="18" t="s">
        <v>336</v>
      </c>
      <c r="B347" s="27" t="s">
        <v>721</v>
      </c>
      <c r="C347" s="20">
        <f t="shared" si="7"/>
        <v>3456.7999999999997</v>
      </c>
    </row>
    <row r="348" spans="1:3" ht="15.75" thickBot="1" x14ac:dyDescent="0.3">
      <c r="A348" s="18" t="s">
        <v>337</v>
      </c>
      <c r="B348" s="27" t="s">
        <v>721</v>
      </c>
      <c r="C348" s="20">
        <f t="shared" si="7"/>
        <v>3456.7999999999997</v>
      </c>
    </row>
    <row r="349" spans="1:3" ht="15.75" thickBot="1" x14ac:dyDescent="0.3">
      <c r="A349" s="18" t="s">
        <v>338</v>
      </c>
      <c r="B349" s="27" t="s">
        <v>721</v>
      </c>
      <c r="C349" s="20">
        <f t="shared" si="7"/>
        <v>3456.7999999999997</v>
      </c>
    </row>
    <row r="350" spans="1:3" ht="15.75" thickBot="1" x14ac:dyDescent="0.3">
      <c r="A350" s="18" t="s">
        <v>339</v>
      </c>
      <c r="B350" s="27" t="s">
        <v>721</v>
      </c>
      <c r="C350" s="20">
        <f t="shared" si="7"/>
        <v>3456.7999999999997</v>
      </c>
    </row>
    <row r="351" spans="1:3" ht="15.75" thickBot="1" x14ac:dyDescent="0.3">
      <c r="A351" s="18" t="s">
        <v>340</v>
      </c>
      <c r="B351" s="27" t="s">
        <v>721</v>
      </c>
      <c r="C351" s="20">
        <f t="shared" si="7"/>
        <v>3456.7999999999997</v>
      </c>
    </row>
    <row r="352" spans="1:3" ht="15.75" thickBot="1" x14ac:dyDescent="0.3">
      <c r="A352" s="18" t="s">
        <v>341</v>
      </c>
      <c r="B352" s="27" t="s">
        <v>721</v>
      </c>
      <c r="C352" s="20">
        <f t="shared" si="7"/>
        <v>3456.7999999999997</v>
      </c>
    </row>
    <row r="353" spans="1:3" ht="15.75" thickBot="1" x14ac:dyDescent="0.3">
      <c r="A353" s="18" t="s">
        <v>342</v>
      </c>
      <c r="B353" s="27" t="s">
        <v>721</v>
      </c>
      <c r="C353" s="20">
        <f t="shared" si="7"/>
        <v>3456.7999999999997</v>
      </c>
    </row>
    <row r="354" spans="1:3" ht="15.75" thickBot="1" x14ac:dyDescent="0.3">
      <c r="A354" s="18" t="s">
        <v>343</v>
      </c>
      <c r="B354" s="27" t="s">
        <v>721</v>
      </c>
      <c r="C354" s="20">
        <f t="shared" si="7"/>
        <v>3456.7999999999997</v>
      </c>
    </row>
    <row r="355" spans="1:3" ht="15.75" thickBot="1" x14ac:dyDescent="0.3">
      <c r="A355" s="18" t="s">
        <v>344</v>
      </c>
      <c r="B355" s="27" t="s">
        <v>721</v>
      </c>
      <c r="C355" s="20">
        <f t="shared" si="7"/>
        <v>3456.7999999999997</v>
      </c>
    </row>
    <row r="356" spans="1:3" ht="15.75" thickBot="1" x14ac:dyDescent="0.3">
      <c r="A356" s="18" t="s">
        <v>345</v>
      </c>
      <c r="B356" s="27" t="s">
        <v>721</v>
      </c>
      <c r="C356" s="20">
        <f t="shared" si="7"/>
        <v>3456.7999999999997</v>
      </c>
    </row>
    <row r="357" spans="1:3" ht="15.75" thickBot="1" x14ac:dyDescent="0.3">
      <c r="A357" s="18" t="s">
        <v>346</v>
      </c>
      <c r="B357" s="27" t="s">
        <v>721</v>
      </c>
      <c r="C357" s="20">
        <f t="shared" si="7"/>
        <v>3456.7999999999997</v>
      </c>
    </row>
    <row r="358" spans="1:3" ht="15.75" thickBot="1" x14ac:dyDescent="0.3">
      <c r="A358" s="18" t="s">
        <v>347</v>
      </c>
      <c r="B358" s="27" t="s">
        <v>721</v>
      </c>
      <c r="C358" s="20">
        <f t="shared" si="7"/>
        <v>3456.7999999999997</v>
      </c>
    </row>
    <row r="359" spans="1:3" ht="15.75" thickBot="1" x14ac:dyDescent="0.3">
      <c r="A359" s="18" t="s">
        <v>348</v>
      </c>
      <c r="B359" s="27" t="s">
        <v>721</v>
      </c>
      <c r="C359" s="20">
        <f t="shared" si="7"/>
        <v>3456.7999999999997</v>
      </c>
    </row>
    <row r="360" spans="1:3" ht="15.75" thickBot="1" x14ac:dyDescent="0.3">
      <c r="A360" s="18" t="s">
        <v>349</v>
      </c>
      <c r="B360" s="27" t="s">
        <v>721</v>
      </c>
      <c r="C360" s="20">
        <f t="shared" si="7"/>
        <v>3456.7999999999997</v>
      </c>
    </row>
    <row r="361" spans="1:3" ht="15.75" thickBot="1" x14ac:dyDescent="0.3">
      <c r="A361" s="18" t="s">
        <v>350</v>
      </c>
      <c r="B361" s="27" t="s">
        <v>721</v>
      </c>
      <c r="C361" s="20">
        <f t="shared" si="7"/>
        <v>3456.7999999999997</v>
      </c>
    </row>
    <row r="362" spans="1:3" ht="15.75" thickBot="1" x14ac:dyDescent="0.3">
      <c r="A362" s="18" t="s">
        <v>351</v>
      </c>
      <c r="B362" s="27" t="s">
        <v>721</v>
      </c>
      <c r="C362" s="20">
        <f t="shared" si="7"/>
        <v>3456.7999999999997</v>
      </c>
    </row>
    <row r="363" spans="1:3" ht="15.75" thickBot="1" x14ac:dyDescent="0.3">
      <c r="A363" s="18" t="s">
        <v>352</v>
      </c>
      <c r="B363" s="27" t="s">
        <v>721</v>
      </c>
      <c r="C363" s="20">
        <f t="shared" si="7"/>
        <v>3456.7999999999997</v>
      </c>
    </row>
    <row r="364" spans="1:3" ht="15.75" thickBot="1" x14ac:dyDescent="0.3">
      <c r="A364" s="18" t="s">
        <v>353</v>
      </c>
      <c r="B364" s="27" t="s">
        <v>721</v>
      </c>
      <c r="C364" s="20">
        <f t="shared" si="7"/>
        <v>3456.7999999999997</v>
      </c>
    </row>
    <row r="365" spans="1:3" ht="15.75" thickBot="1" x14ac:dyDescent="0.3">
      <c r="A365" s="18" t="s">
        <v>354</v>
      </c>
      <c r="B365" s="27" t="s">
        <v>721</v>
      </c>
      <c r="C365" s="20">
        <f t="shared" si="7"/>
        <v>3456.7999999999997</v>
      </c>
    </row>
    <row r="366" spans="1:3" ht="15.75" thickBot="1" x14ac:dyDescent="0.3">
      <c r="A366" s="18" t="s">
        <v>355</v>
      </c>
      <c r="B366" s="27" t="s">
        <v>721</v>
      </c>
      <c r="C366" s="20">
        <f t="shared" si="7"/>
        <v>3456.7999999999997</v>
      </c>
    </row>
    <row r="367" spans="1:3" ht="15.75" thickBot="1" x14ac:dyDescent="0.3">
      <c r="A367" s="18" t="s">
        <v>356</v>
      </c>
      <c r="B367" s="27" t="s">
        <v>721</v>
      </c>
      <c r="C367" s="20">
        <f t="shared" si="7"/>
        <v>3456.7999999999997</v>
      </c>
    </row>
    <row r="368" spans="1:3" ht="15.75" thickBot="1" x14ac:dyDescent="0.3">
      <c r="A368" s="18" t="s">
        <v>357</v>
      </c>
      <c r="B368" s="27" t="s">
        <v>721</v>
      </c>
      <c r="C368" s="20">
        <f t="shared" si="7"/>
        <v>3456.7999999999997</v>
      </c>
    </row>
    <row r="369" spans="1:3" ht="15.75" thickBot="1" x14ac:dyDescent="0.3">
      <c r="A369" s="18" t="s">
        <v>358</v>
      </c>
      <c r="B369" s="27" t="s">
        <v>721</v>
      </c>
      <c r="C369" s="20">
        <f t="shared" si="7"/>
        <v>3456.7999999999997</v>
      </c>
    </row>
    <row r="370" spans="1:3" ht="15.75" thickBot="1" x14ac:dyDescent="0.3">
      <c r="A370" s="18" t="s">
        <v>359</v>
      </c>
      <c r="B370" s="27" t="s">
        <v>721</v>
      </c>
      <c r="C370" s="20">
        <f t="shared" si="7"/>
        <v>3456.7999999999997</v>
      </c>
    </row>
    <row r="371" spans="1:3" ht="15.75" thickBot="1" x14ac:dyDescent="0.3">
      <c r="A371" s="18" t="s">
        <v>360</v>
      </c>
      <c r="B371" s="27" t="s">
        <v>721</v>
      </c>
      <c r="C371" s="20">
        <f t="shared" si="7"/>
        <v>3456.7999999999997</v>
      </c>
    </row>
    <row r="372" spans="1:3" ht="15.75" thickBot="1" x14ac:dyDescent="0.3">
      <c r="A372" s="18" t="s">
        <v>361</v>
      </c>
      <c r="B372" s="27" t="s">
        <v>719</v>
      </c>
      <c r="C372" s="20">
        <f t="shared" ref="C372:C407" si="8">2680*1.16</f>
        <v>3108.7999999999997</v>
      </c>
    </row>
    <row r="373" spans="1:3" ht="15.75" thickBot="1" x14ac:dyDescent="0.3">
      <c r="A373" s="18" t="s">
        <v>362</v>
      </c>
      <c r="B373" s="27" t="s">
        <v>719</v>
      </c>
      <c r="C373" s="20">
        <f t="shared" si="8"/>
        <v>3108.7999999999997</v>
      </c>
    </row>
    <row r="374" spans="1:3" ht="15.75" thickBot="1" x14ac:dyDescent="0.3">
      <c r="A374" s="18" t="s">
        <v>363</v>
      </c>
      <c r="B374" s="27" t="s">
        <v>719</v>
      </c>
      <c r="C374" s="20">
        <f t="shared" si="8"/>
        <v>3108.7999999999997</v>
      </c>
    </row>
    <row r="375" spans="1:3" ht="15.75" thickBot="1" x14ac:dyDescent="0.3">
      <c r="A375" s="18" t="s">
        <v>364</v>
      </c>
      <c r="B375" s="27" t="s">
        <v>719</v>
      </c>
      <c r="C375" s="20">
        <f t="shared" si="8"/>
        <v>3108.7999999999997</v>
      </c>
    </row>
    <row r="376" spans="1:3" ht="15.75" thickBot="1" x14ac:dyDescent="0.3">
      <c r="A376" s="18" t="s">
        <v>365</v>
      </c>
      <c r="B376" s="27" t="s">
        <v>719</v>
      </c>
      <c r="C376" s="20">
        <f t="shared" si="8"/>
        <v>3108.7999999999997</v>
      </c>
    </row>
    <row r="377" spans="1:3" ht="15.75" thickBot="1" x14ac:dyDescent="0.3">
      <c r="A377" s="18" t="s">
        <v>366</v>
      </c>
      <c r="B377" s="27" t="s">
        <v>719</v>
      </c>
      <c r="C377" s="20">
        <f t="shared" si="8"/>
        <v>3108.7999999999997</v>
      </c>
    </row>
    <row r="378" spans="1:3" ht="15.75" thickBot="1" x14ac:dyDescent="0.3">
      <c r="A378" s="18" t="s">
        <v>367</v>
      </c>
      <c r="B378" s="27" t="s">
        <v>719</v>
      </c>
      <c r="C378" s="20">
        <f t="shared" si="8"/>
        <v>3108.7999999999997</v>
      </c>
    </row>
    <row r="379" spans="1:3" ht="15.75" thickBot="1" x14ac:dyDescent="0.3">
      <c r="A379" s="18" t="s">
        <v>368</v>
      </c>
      <c r="B379" s="27" t="s">
        <v>719</v>
      </c>
      <c r="C379" s="20">
        <f t="shared" si="8"/>
        <v>3108.7999999999997</v>
      </c>
    </row>
    <row r="380" spans="1:3" ht="15.75" thickBot="1" x14ac:dyDescent="0.3">
      <c r="A380" s="18" t="s">
        <v>369</v>
      </c>
      <c r="B380" s="27" t="s">
        <v>719</v>
      </c>
      <c r="C380" s="20">
        <f t="shared" si="8"/>
        <v>3108.7999999999997</v>
      </c>
    </row>
    <row r="381" spans="1:3" ht="15.75" thickBot="1" x14ac:dyDescent="0.3">
      <c r="A381" s="18" t="s">
        <v>370</v>
      </c>
      <c r="B381" s="27" t="s">
        <v>719</v>
      </c>
      <c r="C381" s="20">
        <f t="shared" si="8"/>
        <v>3108.7999999999997</v>
      </c>
    </row>
    <row r="382" spans="1:3" ht="15.75" thickBot="1" x14ac:dyDescent="0.3">
      <c r="A382" s="18" t="s">
        <v>371</v>
      </c>
      <c r="B382" s="27" t="s">
        <v>719</v>
      </c>
      <c r="C382" s="20">
        <f t="shared" si="8"/>
        <v>3108.7999999999997</v>
      </c>
    </row>
    <row r="383" spans="1:3" ht="15.75" thickBot="1" x14ac:dyDescent="0.3">
      <c r="A383" s="18" t="s">
        <v>372</v>
      </c>
      <c r="B383" s="27" t="s">
        <v>719</v>
      </c>
      <c r="C383" s="20">
        <f t="shared" si="8"/>
        <v>3108.7999999999997</v>
      </c>
    </row>
    <row r="384" spans="1:3" ht="15.75" thickBot="1" x14ac:dyDescent="0.3">
      <c r="A384" s="18" t="s">
        <v>373</v>
      </c>
      <c r="B384" s="27" t="s">
        <v>719</v>
      </c>
      <c r="C384" s="20">
        <f t="shared" si="8"/>
        <v>3108.7999999999997</v>
      </c>
    </row>
    <row r="385" spans="1:3" ht="15.75" thickBot="1" x14ac:dyDescent="0.3">
      <c r="A385" s="18" t="s">
        <v>374</v>
      </c>
      <c r="B385" s="27" t="s">
        <v>719</v>
      </c>
      <c r="C385" s="20">
        <f t="shared" si="8"/>
        <v>3108.7999999999997</v>
      </c>
    </row>
    <row r="386" spans="1:3" ht="15.75" thickBot="1" x14ac:dyDescent="0.3">
      <c r="A386" s="18" t="s">
        <v>375</v>
      </c>
      <c r="B386" s="27" t="s">
        <v>719</v>
      </c>
      <c r="C386" s="20">
        <f t="shared" si="8"/>
        <v>3108.7999999999997</v>
      </c>
    </row>
    <row r="387" spans="1:3" ht="15.75" thickBot="1" x14ac:dyDescent="0.3">
      <c r="A387" s="18" t="s">
        <v>376</v>
      </c>
      <c r="B387" s="27" t="s">
        <v>719</v>
      </c>
      <c r="C387" s="20">
        <f t="shared" si="8"/>
        <v>3108.7999999999997</v>
      </c>
    </row>
    <row r="388" spans="1:3" ht="15.75" thickBot="1" x14ac:dyDescent="0.3">
      <c r="A388" s="18" t="s">
        <v>377</v>
      </c>
      <c r="B388" s="27" t="s">
        <v>719</v>
      </c>
      <c r="C388" s="20">
        <f t="shared" si="8"/>
        <v>3108.7999999999997</v>
      </c>
    </row>
    <row r="389" spans="1:3" ht="15.75" thickBot="1" x14ac:dyDescent="0.3">
      <c r="A389" s="18" t="s">
        <v>378</v>
      </c>
      <c r="B389" s="27" t="s">
        <v>719</v>
      </c>
      <c r="C389" s="20">
        <f t="shared" si="8"/>
        <v>3108.7999999999997</v>
      </c>
    </row>
    <row r="390" spans="1:3" ht="15.75" thickBot="1" x14ac:dyDescent="0.3">
      <c r="A390" s="18" t="s">
        <v>379</v>
      </c>
      <c r="B390" s="27" t="s">
        <v>719</v>
      </c>
      <c r="C390" s="20">
        <f t="shared" si="8"/>
        <v>3108.7999999999997</v>
      </c>
    </row>
    <row r="391" spans="1:3" ht="15.75" thickBot="1" x14ac:dyDescent="0.3">
      <c r="A391" s="18" t="s">
        <v>380</v>
      </c>
      <c r="B391" s="27" t="s">
        <v>719</v>
      </c>
      <c r="C391" s="20">
        <f t="shared" si="8"/>
        <v>3108.7999999999997</v>
      </c>
    </row>
    <row r="392" spans="1:3" ht="15.75" thickBot="1" x14ac:dyDescent="0.3">
      <c r="A392" s="18" t="s">
        <v>381</v>
      </c>
      <c r="B392" s="27" t="s">
        <v>719</v>
      </c>
      <c r="C392" s="20">
        <f t="shared" si="8"/>
        <v>3108.7999999999997</v>
      </c>
    </row>
    <row r="393" spans="1:3" ht="15.75" thickBot="1" x14ac:dyDescent="0.3">
      <c r="A393" s="18" t="s">
        <v>382</v>
      </c>
      <c r="B393" s="27" t="s">
        <v>719</v>
      </c>
      <c r="C393" s="20">
        <f t="shared" si="8"/>
        <v>3108.7999999999997</v>
      </c>
    </row>
    <row r="394" spans="1:3" ht="15.75" thickBot="1" x14ac:dyDescent="0.3">
      <c r="A394" s="18" t="s">
        <v>383</v>
      </c>
      <c r="B394" s="27" t="s">
        <v>719</v>
      </c>
      <c r="C394" s="20">
        <f t="shared" si="8"/>
        <v>3108.7999999999997</v>
      </c>
    </row>
    <row r="395" spans="1:3" ht="15.75" thickBot="1" x14ac:dyDescent="0.3">
      <c r="A395" s="18" t="s">
        <v>384</v>
      </c>
      <c r="B395" s="27" t="s">
        <v>719</v>
      </c>
      <c r="C395" s="20">
        <f t="shared" si="8"/>
        <v>3108.7999999999997</v>
      </c>
    </row>
    <row r="396" spans="1:3" ht="15.75" thickBot="1" x14ac:dyDescent="0.3">
      <c r="A396" s="18" t="s">
        <v>385</v>
      </c>
      <c r="B396" s="27" t="s">
        <v>719</v>
      </c>
      <c r="C396" s="20">
        <f t="shared" si="8"/>
        <v>3108.7999999999997</v>
      </c>
    </row>
    <row r="397" spans="1:3" ht="15.75" thickBot="1" x14ac:dyDescent="0.3">
      <c r="A397" s="18" t="s">
        <v>386</v>
      </c>
      <c r="B397" s="27" t="s">
        <v>719</v>
      </c>
      <c r="C397" s="20">
        <f t="shared" si="8"/>
        <v>3108.7999999999997</v>
      </c>
    </row>
    <row r="398" spans="1:3" ht="15.75" thickBot="1" x14ac:dyDescent="0.3">
      <c r="A398" s="18" t="s">
        <v>387</v>
      </c>
      <c r="B398" s="27" t="s">
        <v>719</v>
      </c>
      <c r="C398" s="20">
        <f t="shared" si="8"/>
        <v>3108.7999999999997</v>
      </c>
    </row>
    <row r="399" spans="1:3" ht="15.75" thickBot="1" x14ac:dyDescent="0.3">
      <c r="A399" s="18" t="s">
        <v>388</v>
      </c>
      <c r="B399" s="27" t="s">
        <v>719</v>
      </c>
      <c r="C399" s="20">
        <f t="shared" si="8"/>
        <v>3108.7999999999997</v>
      </c>
    </row>
    <row r="400" spans="1:3" ht="15.75" thickBot="1" x14ac:dyDescent="0.3">
      <c r="A400" s="18" t="s">
        <v>389</v>
      </c>
      <c r="B400" s="27" t="s">
        <v>719</v>
      </c>
      <c r="C400" s="20">
        <f t="shared" si="8"/>
        <v>3108.7999999999997</v>
      </c>
    </row>
    <row r="401" spans="1:3" ht="15.75" thickBot="1" x14ac:dyDescent="0.3">
      <c r="A401" s="18" t="s">
        <v>390</v>
      </c>
      <c r="B401" s="27" t="s">
        <v>719</v>
      </c>
      <c r="C401" s="20">
        <f t="shared" si="8"/>
        <v>3108.7999999999997</v>
      </c>
    </row>
    <row r="402" spans="1:3" ht="15.75" thickBot="1" x14ac:dyDescent="0.3">
      <c r="A402" s="18" t="s">
        <v>391</v>
      </c>
      <c r="B402" s="27" t="s">
        <v>719</v>
      </c>
      <c r="C402" s="20">
        <f t="shared" si="8"/>
        <v>3108.7999999999997</v>
      </c>
    </row>
    <row r="403" spans="1:3" ht="15.75" thickBot="1" x14ac:dyDescent="0.3">
      <c r="A403" s="18" t="s">
        <v>392</v>
      </c>
      <c r="B403" s="27" t="s">
        <v>719</v>
      </c>
      <c r="C403" s="20">
        <f t="shared" si="8"/>
        <v>3108.7999999999997</v>
      </c>
    </row>
    <row r="404" spans="1:3" ht="15.75" thickBot="1" x14ac:dyDescent="0.3">
      <c r="A404" s="18" t="s">
        <v>393</v>
      </c>
      <c r="B404" s="27" t="s">
        <v>719</v>
      </c>
      <c r="C404" s="20">
        <f t="shared" si="8"/>
        <v>3108.7999999999997</v>
      </c>
    </row>
    <row r="405" spans="1:3" ht="15.75" thickBot="1" x14ac:dyDescent="0.3">
      <c r="A405" s="18" t="s">
        <v>394</v>
      </c>
      <c r="B405" s="27" t="s">
        <v>719</v>
      </c>
      <c r="C405" s="20">
        <f t="shared" si="8"/>
        <v>3108.7999999999997</v>
      </c>
    </row>
    <row r="406" spans="1:3" ht="15.75" thickBot="1" x14ac:dyDescent="0.3">
      <c r="A406" s="18" t="s">
        <v>395</v>
      </c>
      <c r="B406" s="27" t="s">
        <v>719</v>
      </c>
      <c r="C406" s="20">
        <f t="shared" si="8"/>
        <v>3108.7999999999997</v>
      </c>
    </row>
    <row r="407" spans="1:3" ht="15.75" thickBot="1" x14ac:dyDescent="0.3">
      <c r="A407" s="18" t="s">
        <v>396</v>
      </c>
      <c r="B407" s="27" t="s">
        <v>719</v>
      </c>
      <c r="C407" s="20">
        <f t="shared" si="8"/>
        <v>3108.7999999999997</v>
      </c>
    </row>
    <row r="408" spans="1:3" ht="15.75" thickBot="1" x14ac:dyDescent="0.3">
      <c r="A408" s="18" t="s">
        <v>397</v>
      </c>
      <c r="B408" s="27" t="s">
        <v>719</v>
      </c>
      <c r="C408" s="20">
        <v>3108.8</v>
      </c>
    </row>
    <row r="409" spans="1:3" ht="15.75" thickBot="1" x14ac:dyDescent="0.3">
      <c r="A409" s="18" t="s">
        <v>398</v>
      </c>
      <c r="B409" s="27" t="s">
        <v>719</v>
      </c>
      <c r="C409" s="20">
        <f>2680*1.16</f>
        <v>3108.7999999999997</v>
      </c>
    </row>
    <row r="410" spans="1:3" ht="15.75" thickBot="1" x14ac:dyDescent="0.3">
      <c r="A410" s="28" t="s">
        <v>399</v>
      </c>
      <c r="B410" s="27" t="s">
        <v>738</v>
      </c>
      <c r="C410" s="20">
        <v>3155.2</v>
      </c>
    </row>
    <row r="411" spans="1:3" ht="15.75" thickBot="1" x14ac:dyDescent="0.3">
      <c r="A411" s="28" t="s">
        <v>400</v>
      </c>
      <c r="B411" s="27" t="s">
        <v>739</v>
      </c>
      <c r="C411" s="20">
        <v>4605.2115999999996</v>
      </c>
    </row>
    <row r="412" spans="1:3" ht="15.75" thickBot="1" x14ac:dyDescent="0.3">
      <c r="A412" s="28" t="s">
        <v>401</v>
      </c>
      <c r="B412" s="27" t="s">
        <v>740</v>
      </c>
      <c r="C412" s="20">
        <v>3132</v>
      </c>
    </row>
    <row r="413" spans="1:3" ht="15.75" thickBot="1" x14ac:dyDescent="0.3">
      <c r="A413" s="28" t="s">
        <v>402</v>
      </c>
      <c r="B413" s="27" t="s">
        <v>741</v>
      </c>
      <c r="C413" s="20">
        <v>4408</v>
      </c>
    </row>
    <row r="414" spans="1:3" ht="15.75" thickBot="1" x14ac:dyDescent="0.3">
      <c r="A414" s="28" t="s">
        <v>403</v>
      </c>
      <c r="B414" s="27" t="s">
        <v>741</v>
      </c>
      <c r="C414" s="20">
        <v>4408</v>
      </c>
    </row>
    <row r="415" spans="1:3" ht="15.75" thickBot="1" x14ac:dyDescent="0.3">
      <c r="A415" s="28" t="s">
        <v>404</v>
      </c>
      <c r="B415" s="27" t="s">
        <v>741</v>
      </c>
      <c r="C415" s="20">
        <v>4408</v>
      </c>
    </row>
    <row r="416" spans="1:3" ht="15.75" thickBot="1" x14ac:dyDescent="0.3">
      <c r="A416" s="28" t="s">
        <v>405</v>
      </c>
      <c r="B416" s="27" t="s">
        <v>741</v>
      </c>
      <c r="C416" s="20">
        <v>4408</v>
      </c>
    </row>
    <row r="417" spans="1:3" ht="15.75" thickBot="1" x14ac:dyDescent="0.3">
      <c r="A417" s="28" t="s">
        <v>406</v>
      </c>
      <c r="B417" s="27" t="s">
        <v>742</v>
      </c>
      <c r="C417" s="20">
        <v>21112</v>
      </c>
    </row>
    <row r="418" spans="1:3" ht="15.75" thickBot="1" x14ac:dyDescent="0.3">
      <c r="A418" s="28" t="s">
        <v>407</v>
      </c>
      <c r="B418" s="27" t="s">
        <v>742</v>
      </c>
      <c r="C418" s="20">
        <v>21112</v>
      </c>
    </row>
    <row r="419" spans="1:3" ht="15.75" thickBot="1" x14ac:dyDescent="0.3">
      <c r="A419" s="28" t="s">
        <v>408</v>
      </c>
      <c r="B419" s="27" t="s">
        <v>742</v>
      </c>
      <c r="C419" s="20">
        <v>21112</v>
      </c>
    </row>
    <row r="420" spans="1:3" ht="15.75" thickBot="1" x14ac:dyDescent="0.3">
      <c r="A420" s="28" t="s">
        <v>409</v>
      </c>
      <c r="B420" s="27" t="s">
        <v>742</v>
      </c>
      <c r="C420" s="20">
        <v>21112</v>
      </c>
    </row>
    <row r="421" spans="1:3" ht="15.75" thickBot="1" x14ac:dyDescent="0.3">
      <c r="A421" s="18" t="s">
        <v>410</v>
      </c>
      <c r="B421" s="27" t="s">
        <v>743</v>
      </c>
      <c r="C421" s="20">
        <v>48453.2</v>
      </c>
    </row>
    <row r="422" spans="1:3" ht="15.75" thickBot="1" x14ac:dyDescent="0.3">
      <c r="A422" s="29" t="s">
        <v>411</v>
      </c>
      <c r="B422" s="27" t="s">
        <v>744</v>
      </c>
      <c r="C422" s="20">
        <v>62273.440000000002</v>
      </c>
    </row>
    <row r="423" spans="1:3" ht="15.75" thickBot="1" x14ac:dyDescent="0.3">
      <c r="A423" s="29" t="s">
        <v>412</v>
      </c>
      <c r="B423" s="27" t="s">
        <v>745</v>
      </c>
      <c r="C423" s="20">
        <v>13407.28</v>
      </c>
    </row>
    <row r="424" spans="1:3" ht="15.75" thickBot="1" x14ac:dyDescent="0.3">
      <c r="A424" s="29" t="s">
        <v>413</v>
      </c>
      <c r="B424" s="27" t="s">
        <v>745</v>
      </c>
      <c r="C424" s="20">
        <v>13407.279999999999</v>
      </c>
    </row>
    <row r="425" spans="1:3" ht="15.75" thickBot="1" x14ac:dyDescent="0.3">
      <c r="A425" s="29" t="s">
        <v>414</v>
      </c>
      <c r="B425" s="27" t="s">
        <v>745</v>
      </c>
      <c r="C425" s="20">
        <v>13407.279999999999</v>
      </c>
    </row>
    <row r="426" spans="1:3" ht="15.75" thickBot="1" x14ac:dyDescent="0.3">
      <c r="A426" s="29" t="s">
        <v>415</v>
      </c>
      <c r="B426" s="27" t="s">
        <v>745</v>
      </c>
      <c r="C426" s="20">
        <v>13407.279999999999</v>
      </c>
    </row>
    <row r="427" spans="1:3" ht="15.75" thickBot="1" x14ac:dyDescent="0.3">
      <c r="A427" s="29" t="s">
        <v>416</v>
      </c>
      <c r="B427" s="27" t="s">
        <v>745</v>
      </c>
      <c r="C427" s="20">
        <v>13407.279999999999</v>
      </c>
    </row>
    <row r="428" spans="1:3" ht="15.75" thickBot="1" x14ac:dyDescent="0.3">
      <c r="A428" s="29" t="s">
        <v>417</v>
      </c>
      <c r="B428" s="27" t="s">
        <v>745</v>
      </c>
      <c r="C428" s="20">
        <v>13407.279999999999</v>
      </c>
    </row>
    <row r="429" spans="1:3" ht="15.75" thickBot="1" x14ac:dyDescent="0.3">
      <c r="A429" s="29" t="s">
        <v>418</v>
      </c>
      <c r="B429" s="27" t="s">
        <v>745</v>
      </c>
      <c r="C429" s="20">
        <v>13407.279999999999</v>
      </c>
    </row>
    <row r="430" spans="1:3" ht="15.75" thickBot="1" x14ac:dyDescent="0.3">
      <c r="A430" s="29" t="s">
        <v>419</v>
      </c>
      <c r="B430" s="27" t="s">
        <v>745</v>
      </c>
      <c r="C430" s="20">
        <v>13407.279999999999</v>
      </c>
    </row>
    <row r="431" spans="1:3" ht="15.75" thickBot="1" x14ac:dyDescent="0.3">
      <c r="A431" s="29" t="s">
        <v>420</v>
      </c>
      <c r="B431" s="27" t="s">
        <v>745</v>
      </c>
      <c r="C431" s="20">
        <v>13407.279999999999</v>
      </c>
    </row>
    <row r="432" spans="1:3" ht="15.75" thickBot="1" x14ac:dyDescent="0.3">
      <c r="A432" s="29" t="s">
        <v>421</v>
      </c>
      <c r="B432" s="27" t="s">
        <v>745</v>
      </c>
      <c r="C432" s="20">
        <v>13407.279999999999</v>
      </c>
    </row>
    <row r="433" spans="1:3" ht="15.75" thickBot="1" x14ac:dyDescent="0.3">
      <c r="A433" s="29" t="s">
        <v>422</v>
      </c>
      <c r="B433" s="27" t="s">
        <v>745</v>
      </c>
      <c r="C433" s="20">
        <v>13407.279999999999</v>
      </c>
    </row>
    <row r="434" spans="1:3" ht="15.75" thickBot="1" x14ac:dyDescent="0.3">
      <c r="A434" s="29" t="s">
        <v>423</v>
      </c>
      <c r="B434" s="27" t="s">
        <v>745</v>
      </c>
      <c r="C434" s="20">
        <v>13407.279999999999</v>
      </c>
    </row>
    <row r="435" spans="1:3" ht="15.75" thickBot="1" x14ac:dyDescent="0.3">
      <c r="A435" s="29" t="s">
        <v>424</v>
      </c>
      <c r="B435" s="27" t="s">
        <v>745</v>
      </c>
      <c r="C435" s="20">
        <v>13407.279999999999</v>
      </c>
    </row>
    <row r="436" spans="1:3" ht="15.75" thickBot="1" x14ac:dyDescent="0.3">
      <c r="A436" s="29" t="s">
        <v>425</v>
      </c>
      <c r="B436" s="27" t="s">
        <v>745</v>
      </c>
      <c r="C436" s="20">
        <v>13407.279999999999</v>
      </c>
    </row>
    <row r="437" spans="1:3" ht="15.75" thickBot="1" x14ac:dyDescent="0.3">
      <c r="A437" s="29" t="s">
        <v>426</v>
      </c>
      <c r="B437" s="27" t="s">
        <v>745</v>
      </c>
      <c r="C437" s="20">
        <v>13407.279999999999</v>
      </c>
    </row>
    <row r="438" spans="1:3" ht="15.75" thickBot="1" x14ac:dyDescent="0.3">
      <c r="A438" s="29" t="s">
        <v>427</v>
      </c>
      <c r="B438" s="27" t="s">
        <v>745</v>
      </c>
      <c r="C438" s="20">
        <v>13407.279999999999</v>
      </c>
    </row>
    <row r="439" spans="1:3" ht="15.75" thickBot="1" x14ac:dyDescent="0.3">
      <c r="A439" s="29" t="s">
        <v>428</v>
      </c>
      <c r="B439" s="27" t="s">
        <v>745</v>
      </c>
      <c r="C439" s="20">
        <v>13407.279999999999</v>
      </c>
    </row>
    <row r="440" spans="1:3" ht="15.75" thickBot="1" x14ac:dyDescent="0.3">
      <c r="A440" s="29" t="s">
        <v>429</v>
      </c>
      <c r="B440" s="27" t="s">
        <v>736</v>
      </c>
      <c r="C440" s="20">
        <v>13334.2</v>
      </c>
    </row>
    <row r="441" spans="1:3" ht="15.75" thickBot="1" x14ac:dyDescent="0.3">
      <c r="A441" s="29" t="s">
        <v>430</v>
      </c>
      <c r="B441" s="27" t="s">
        <v>711</v>
      </c>
      <c r="C441" s="20">
        <v>34555.24</v>
      </c>
    </row>
    <row r="442" spans="1:3" ht="15.75" thickBot="1" x14ac:dyDescent="0.3">
      <c r="A442" s="29" t="s">
        <v>431</v>
      </c>
      <c r="B442" s="27" t="s">
        <v>712</v>
      </c>
      <c r="C442" s="20">
        <v>63864.484399999994</v>
      </c>
    </row>
    <row r="443" spans="1:3" ht="15.75" thickBot="1" x14ac:dyDescent="0.3">
      <c r="A443" s="29" t="s">
        <v>432</v>
      </c>
      <c r="B443" s="27" t="s">
        <v>746</v>
      </c>
      <c r="C443" s="20">
        <v>20436.3</v>
      </c>
    </row>
    <row r="444" spans="1:3" ht="15.75" thickBot="1" x14ac:dyDescent="0.3">
      <c r="A444" s="29" t="s">
        <v>433</v>
      </c>
      <c r="B444" s="27" t="s">
        <v>747</v>
      </c>
      <c r="C444" s="20">
        <v>19053</v>
      </c>
    </row>
    <row r="445" spans="1:3" ht="15.75" thickBot="1" x14ac:dyDescent="0.3">
      <c r="A445" s="29" t="s">
        <v>434</v>
      </c>
      <c r="B445" s="27" t="s">
        <v>748</v>
      </c>
      <c r="C445" s="20">
        <v>3311.8</v>
      </c>
    </row>
    <row r="446" spans="1:3" ht="15.75" thickBot="1" x14ac:dyDescent="0.3">
      <c r="A446" s="29" t="s">
        <v>435</v>
      </c>
      <c r="B446" s="27" t="s">
        <v>748</v>
      </c>
      <c r="C446" s="20">
        <v>3311.7999999999997</v>
      </c>
    </row>
    <row r="447" spans="1:3" ht="15.75" thickBot="1" x14ac:dyDescent="0.3">
      <c r="A447" s="29" t="s">
        <v>436</v>
      </c>
      <c r="B447" s="27" t="s">
        <v>748</v>
      </c>
      <c r="C447" s="20">
        <v>3311.7999999999997</v>
      </c>
    </row>
    <row r="448" spans="1:3" ht="15.75" thickBot="1" x14ac:dyDescent="0.3">
      <c r="A448" s="29" t="s">
        <v>437</v>
      </c>
      <c r="B448" s="27" t="s">
        <v>748</v>
      </c>
      <c r="C448" s="20">
        <v>3311.7999999999997</v>
      </c>
    </row>
    <row r="449" spans="1:3" ht="15.75" thickBot="1" x14ac:dyDescent="0.3">
      <c r="A449" s="29" t="s">
        <v>438</v>
      </c>
      <c r="B449" s="27" t="s">
        <v>748</v>
      </c>
      <c r="C449" s="20">
        <v>3311.7999999999997</v>
      </c>
    </row>
    <row r="450" spans="1:3" ht="15.75" thickBot="1" x14ac:dyDescent="0.3">
      <c r="A450" s="29" t="s">
        <v>439</v>
      </c>
      <c r="B450" s="27" t="s">
        <v>748</v>
      </c>
      <c r="C450" s="20">
        <v>3311.7999999999997</v>
      </c>
    </row>
    <row r="451" spans="1:3" ht="15.75" thickBot="1" x14ac:dyDescent="0.3">
      <c r="A451" s="29" t="s">
        <v>440</v>
      </c>
      <c r="B451" s="27" t="s">
        <v>749</v>
      </c>
      <c r="C451" s="20">
        <v>591000</v>
      </c>
    </row>
    <row r="452" spans="1:3" ht="15.75" thickBot="1" x14ac:dyDescent="0.3">
      <c r="A452" s="29" t="s">
        <v>441</v>
      </c>
      <c r="B452" s="27" t="s">
        <v>749</v>
      </c>
      <c r="C452" s="20">
        <v>591000</v>
      </c>
    </row>
    <row r="453" spans="1:3" ht="15.75" thickBot="1" x14ac:dyDescent="0.3">
      <c r="A453" s="29" t="s">
        <v>442</v>
      </c>
      <c r="B453" s="27" t="s">
        <v>749</v>
      </c>
      <c r="C453" s="20">
        <v>591000</v>
      </c>
    </row>
    <row r="454" spans="1:3" ht="15.75" thickBot="1" x14ac:dyDescent="0.3">
      <c r="A454" s="29" t="s">
        <v>443</v>
      </c>
      <c r="B454" s="27" t="s">
        <v>749</v>
      </c>
      <c r="C454" s="20">
        <v>591000</v>
      </c>
    </row>
    <row r="455" spans="1:3" ht="15.75" thickBot="1" x14ac:dyDescent="0.3">
      <c r="A455" s="29" t="s">
        <v>444</v>
      </c>
      <c r="B455" s="27" t="s">
        <v>749</v>
      </c>
      <c r="C455" s="20">
        <v>591000</v>
      </c>
    </row>
    <row r="456" spans="1:3" ht="15.75" thickBot="1" x14ac:dyDescent="0.3">
      <c r="A456" s="29" t="s">
        <v>445</v>
      </c>
      <c r="B456" s="27" t="s">
        <v>749</v>
      </c>
      <c r="C456" s="20">
        <v>591000</v>
      </c>
    </row>
    <row r="457" spans="1:3" ht="15.75" thickBot="1" x14ac:dyDescent="0.3">
      <c r="A457" s="29" t="s">
        <v>446</v>
      </c>
      <c r="B457" s="27" t="s">
        <v>749</v>
      </c>
      <c r="C457" s="20">
        <v>591000</v>
      </c>
    </row>
    <row r="458" spans="1:3" ht="15.75" thickBot="1" x14ac:dyDescent="0.3">
      <c r="A458" s="29" t="s">
        <v>447</v>
      </c>
      <c r="B458" s="27" t="s">
        <v>749</v>
      </c>
      <c r="C458" s="20">
        <v>591000</v>
      </c>
    </row>
    <row r="459" spans="1:3" ht="15.75" thickBot="1" x14ac:dyDescent="0.3">
      <c r="A459" s="29" t="s">
        <v>448</v>
      </c>
      <c r="B459" s="27" t="s">
        <v>749</v>
      </c>
      <c r="C459" s="20">
        <v>591000</v>
      </c>
    </row>
    <row r="460" spans="1:3" ht="15.75" thickBot="1" x14ac:dyDescent="0.3">
      <c r="A460" s="29" t="s">
        <v>449</v>
      </c>
      <c r="B460" s="27" t="s">
        <v>750</v>
      </c>
      <c r="C460" s="20">
        <v>405500</v>
      </c>
    </row>
    <row r="461" spans="1:3" ht="15.75" thickBot="1" x14ac:dyDescent="0.3">
      <c r="A461" s="29" t="s">
        <v>450</v>
      </c>
      <c r="B461" s="27" t="s">
        <v>750</v>
      </c>
      <c r="C461" s="20">
        <v>405500</v>
      </c>
    </row>
    <row r="462" spans="1:3" ht="15.75" thickBot="1" x14ac:dyDescent="0.3">
      <c r="A462" s="29" t="s">
        <v>451</v>
      </c>
      <c r="B462" s="27" t="s">
        <v>750</v>
      </c>
      <c r="C462" s="20">
        <v>405500</v>
      </c>
    </row>
    <row r="463" spans="1:3" ht="15.75" thickBot="1" x14ac:dyDescent="0.3">
      <c r="A463" s="29" t="s">
        <v>452</v>
      </c>
      <c r="B463" s="27" t="s">
        <v>750</v>
      </c>
      <c r="C463" s="20">
        <v>405500</v>
      </c>
    </row>
    <row r="464" spans="1:3" ht="15.75" thickBot="1" x14ac:dyDescent="0.3">
      <c r="A464" s="29" t="s">
        <v>453</v>
      </c>
      <c r="B464" s="27" t="s">
        <v>750</v>
      </c>
      <c r="C464" s="20">
        <v>405500</v>
      </c>
    </row>
    <row r="465" spans="1:3" ht="15.75" thickBot="1" x14ac:dyDescent="0.3">
      <c r="A465" s="29" t="s">
        <v>454</v>
      </c>
      <c r="B465" s="27" t="s">
        <v>750</v>
      </c>
      <c r="C465" s="20">
        <v>405500</v>
      </c>
    </row>
    <row r="466" spans="1:3" ht="15.75" thickBot="1" x14ac:dyDescent="0.3">
      <c r="A466" s="30" t="s">
        <v>455</v>
      </c>
      <c r="B466" s="31" t="s">
        <v>730</v>
      </c>
      <c r="C466" s="32">
        <v>8552.1</v>
      </c>
    </row>
    <row r="467" spans="1:3" ht="15.75" thickBot="1" x14ac:dyDescent="0.3">
      <c r="A467" s="30" t="s">
        <v>456</v>
      </c>
      <c r="B467" s="31" t="s">
        <v>730</v>
      </c>
      <c r="C467" s="32">
        <v>8552.0999999999985</v>
      </c>
    </row>
    <row r="468" spans="1:3" ht="15.75" thickBot="1" x14ac:dyDescent="0.3">
      <c r="A468" s="30" t="s">
        <v>457</v>
      </c>
      <c r="B468" s="31" t="s">
        <v>730</v>
      </c>
      <c r="C468" s="32">
        <v>8552.0999999999985</v>
      </c>
    </row>
    <row r="469" spans="1:3" ht="15.75" thickBot="1" x14ac:dyDescent="0.3">
      <c r="A469" s="30" t="s">
        <v>458</v>
      </c>
      <c r="B469" s="31" t="s">
        <v>730</v>
      </c>
      <c r="C469" s="32">
        <v>8552.0999999999985</v>
      </c>
    </row>
    <row r="470" spans="1:3" ht="15.75" thickBot="1" x14ac:dyDescent="0.3">
      <c r="A470" s="24" t="s">
        <v>459</v>
      </c>
      <c r="B470" s="19" t="s">
        <v>709</v>
      </c>
      <c r="C470" s="20">
        <v>2300</v>
      </c>
    </row>
    <row r="471" spans="1:3" ht="15.75" thickBot="1" x14ac:dyDescent="0.3">
      <c r="A471" s="24" t="s">
        <v>460</v>
      </c>
      <c r="B471" s="19" t="s">
        <v>751</v>
      </c>
      <c r="C471" s="20">
        <v>5718.5</v>
      </c>
    </row>
    <row r="472" spans="1:3" ht="15.75" thickBot="1" x14ac:dyDescent="0.3">
      <c r="A472" s="24" t="s">
        <v>461</v>
      </c>
      <c r="B472" s="19" t="s">
        <v>752</v>
      </c>
      <c r="C472" s="20">
        <v>2475.44</v>
      </c>
    </row>
    <row r="473" spans="1:3" ht="15.75" thickBot="1" x14ac:dyDescent="0.3">
      <c r="A473" s="24" t="s">
        <v>462</v>
      </c>
      <c r="B473" s="19" t="s">
        <v>752</v>
      </c>
      <c r="C473" s="20">
        <v>2475.44</v>
      </c>
    </row>
    <row r="474" spans="1:3" ht="15.75" thickBot="1" x14ac:dyDescent="0.3">
      <c r="A474" s="24" t="s">
        <v>463</v>
      </c>
      <c r="B474" s="19" t="s">
        <v>752</v>
      </c>
      <c r="C474" s="20">
        <v>2475.44</v>
      </c>
    </row>
    <row r="475" spans="1:3" ht="15.75" thickBot="1" x14ac:dyDescent="0.3">
      <c r="A475" s="24" t="s">
        <v>464</v>
      </c>
      <c r="B475" s="19" t="s">
        <v>753</v>
      </c>
      <c r="C475" s="20">
        <v>2795.6</v>
      </c>
    </row>
    <row r="476" spans="1:3" ht="15.75" thickBot="1" x14ac:dyDescent="0.3">
      <c r="A476" s="24" t="s">
        <v>465</v>
      </c>
      <c r="B476" s="19" t="s">
        <v>754</v>
      </c>
      <c r="C476" s="20">
        <v>14062.5</v>
      </c>
    </row>
    <row r="477" spans="1:3" ht="15.75" thickBot="1" x14ac:dyDescent="0.3">
      <c r="A477" s="24" t="s">
        <v>466</v>
      </c>
      <c r="B477" s="19" t="s">
        <v>754</v>
      </c>
      <c r="C477" s="20">
        <v>14062.5</v>
      </c>
    </row>
    <row r="478" spans="1:3" ht="15.75" thickBot="1" x14ac:dyDescent="0.3">
      <c r="A478" s="24" t="s">
        <v>467</v>
      </c>
      <c r="B478" s="19" t="s">
        <v>754</v>
      </c>
      <c r="C478" s="20">
        <v>14062.5</v>
      </c>
    </row>
    <row r="479" spans="1:3" ht="15.75" thickBot="1" x14ac:dyDescent="0.3">
      <c r="A479" s="24" t="s">
        <v>468</v>
      </c>
      <c r="B479" s="19" t="s">
        <v>754</v>
      </c>
      <c r="C479" s="20">
        <v>14062.5</v>
      </c>
    </row>
    <row r="480" spans="1:3" ht="15.75" thickBot="1" x14ac:dyDescent="0.3">
      <c r="A480" s="24" t="s">
        <v>469</v>
      </c>
      <c r="B480" s="19" t="s">
        <v>754</v>
      </c>
      <c r="C480" s="20">
        <v>14062.5</v>
      </c>
    </row>
    <row r="481" spans="1:3" ht="15.75" thickBot="1" x14ac:dyDescent="0.3">
      <c r="A481" s="24" t="s">
        <v>470</v>
      </c>
      <c r="B481" s="19" t="s">
        <v>754</v>
      </c>
      <c r="C481" s="20">
        <v>14062.5</v>
      </c>
    </row>
    <row r="482" spans="1:3" ht="15.75" thickBot="1" x14ac:dyDescent="0.3">
      <c r="A482" s="24" t="s">
        <v>471</v>
      </c>
      <c r="B482" s="19" t="s">
        <v>754</v>
      </c>
      <c r="C482" s="20">
        <v>14062.5</v>
      </c>
    </row>
    <row r="483" spans="1:3" ht="15.75" thickBot="1" x14ac:dyDescent="0.3">
      <c r="A483" s="24" t="s">
        <v>472</v>
      </c>
      <c r="B483" s="19" t="s">
        <v>754</v>
      </c>
      <c r="C483" s="20">
        <v>14062.5</v>
      </c>
    </row>
    <row r="484" spans="1:3" ht="15.75" thickBot="1" x14ac:dyDescent="0.3">
      <c r="A484" s="24" t="s">
        <v>473</v>
      </c>
      <c r="B484" s="19" t="s">
        <v>754</v>
      </c>
      <c r="C484" s="20">
        <v>14062.5</v>
      </c>
    </row>
    <row r="485" spans="1:3" ht="15.75" thickBot="1" x14ac:dyDescent="0.3">
      <c r="A485" s="24" t="s">
        <v>474</v>
      </c>
      <c r="B485" s="19" t="s">
        <v>754</v>
      </c>
      <c r="C485" s="20">
        <v>14062.5</v>
      </c>
    </row>
    <row r="486" spans="1:3" ht="15.75" thickBot="1" x14ac:dyDescent="0.3">
      <c r="A486" s="24" t="s">
        <v>475</v>
      </c>
      <c r="B486" s="19" t="s">
        <v>754</v>
      </c>
      <c r="C486" s="20">
        <v>14062.5</v>
      </c>
    </row>
    <row r="487" spans="1:3" ht="15.75" thickBot="1" x14ac:dyDescent="0.3">
      <c r="A487" s="24" t="s">
        <v>476</v>
      </c>
      <c r="B487" s="19" t="s">
        <v>754</v>
      </c>
      <c r="C487" s="20">
        <v>14062.5</v>
      </c>
    </row>
    <row r="488" spans="1:3" ht="15.75" thickBot="1" x14ac:dyDescent="0.3">
      <c r="A488" s="24" t="s">
        <v>477</v>
      </c>
      <c r="B488" s="19" t="s">
        <v>754</v>
      </c>
      <c r="C488" s="20">
        <v>14062.5</v>
      </c>
    </row>
    <row r="489" spans="1:3" ht="15.75" thickBot="1" x14ac:dyDescent="0.3">
      <c r="A489" s="24" t="s">
        <v>478</v>
      </c>
      <c r="B489" s="19" t="s">
        <v>754</v>
      </c>
      <c r="C489" s="20">
        <v>14062.5</v>
      </c>
    </row>
    <row r="490" spans="1:3" ht="15.75" thickBot="1" x14ac:dyDescent="0.3">
      <c r="A490" s="24" t="s">
        <v>479</v>
      </c>
      <c r="B490" s="19" t="s">
        <v>754</v>
      </c>
      <c r="C490" s="20">
        <v>14062.5</v>
      </c>
    </row>
    <row r="491" spans="1:3" ht="15.75" thickBot="1" x14ac:dyDescent="0.3">
      <c r="A491" s="24" t="s">
        <v>480</v>
      </c>
      <c r="B491" s="19" t="s">
        <v>754</v>
      </c>
      <c r="C491" s="20">
        <v>14062.5</v>
      </c>
    </row>
    <row r="492" spans="1:3" ht="15.75" thickBot="1" x14ac:dyDescent="0.3">
      <c r="A492" s="24" t="s">
        <v>481</v>
      </c>
      <c r="B492" s="19" t="s">
        <v>755</v>
      </c>
      <c r="C492" s="20">
        <v>10000.000400000001</v>
      </c>
    </row>
    <row r="493" spans="1:3" ht="15.75" thickBot="1" x14ac:dyDescent="0.3">
      <c r="A493" s="24" t="s">
        <v>482</v>
      </c>
      <c r="B493" s="19" t="s">
        <v>756</v>
      </c>
      <c r="C493" s="20">
        <v>2499.9971999999998</v>
      </c>
    </row>
    <row r="494" spans="1:3" ht="15.75" thickBot="1" x14ac:dyDescent="0.3">
      <c r="A494" s="24" t="s">
        <v>483</v>
      </c>
      <c r="B494" s="19" t="s">
        <v>757</v>
      </c>
      <c r="C494" s="20">
        <v>4000.0048000000002</v>
      </c>
    </row>
    <row r="495" spans="1:3" ht="15.75" thickBot="1" x14ac:dyDescent="0.3">
      <c r="A495" s="24" t="s">
        <v>484</v>
      </c>
      <c r="B495" s="19" t="s">
        <v>757</v>
      </c>
      <c r="C495" s="20">
        <v>4000.0048000000002</v>
      </c>
    </row>
    <row r="496" spans="1:3" ht="15.75" thickBot="1" x14ac:dyDescent="0.3">
      <c r="A496" s="24" t="s">
        <v>485</v>
      </c>
      <c r="B496" s="19" t="s">
        <v>758</v>
      </c>
      <c r="C496" s="20">
        <v>6999.996799999999</v>
      </c>
    </row>
    <row r="497" spans="1:3" ht="15.75" thickBot="1" x14ac:dyDescent="0.3">
      <c r="A497" s="24" t="s">
        <v>486</v>
      </c>
      <c r="B497" s="19" t="s">
        <v>759</v>
      </c>
      <c r="C497" s="20">
        <v>3000.0036</v>
      </c>
    </row>
    <row r="498" spans="1:3" ht="15.75" thickBot="1" x14ac:dyDescent="0.3">
      <c r="A498" s="24" t="s">
        <v>487</v>
      </c>
      <c r="B498" s="19" t="s">
        <v>759</v>
      </c>
      <c r="C498" s="20">
        <v>3000.0036</v>
      </c>
    </row>
    <row r="499" spans="1:3" ht="15.75" thickBot="1" x14ac:dyDescent="0.3">
      <c r="A499" s="24" t="s">
        <v>488</v>
      </c>
      <c r="B499" s="19" t="s">
        <v>759</v>
      </c>
      <c r="C499" s="20">
        <v>3000.0036</v>
      </c>
    </row>
    <row r="500" spans="1:3" ht="15.75" thickBot="1" x14ac:dyDescent="0.3">
      <c r="A500" s="24" t="s">
        <v>489</v>
      </c>
      <c r="B500" s="19" t="s">
        <v>759</v>
      </c>
      <c r="C500" s="20">
        <v>3000.0036</v>
      </c>
    </row>
    <row r="501" spans="1:3" ht="15.75" thickBot="1" x14ac:dyDescent="0.3">
      <c r="A501" s="24" t="s">
        <v>490</v>
      </c>
      <c r="B501" s="19" t="s">
        <v>759</v>
      </c>
      <c r="C501" s="20">
        <v>3000.0036</v>
      </c>
    </row>
    <row r="502" spans="1:3" ht="15.75" thickBot="1" x14ac:dyDescent="0.3">
      <c r="A502" s="24" t="s">
        <v>491</v>
      </c>
      <c r="B502" s="19" t="s">
        <v>759</v>
      </c>
      <c r="C502" s="20">
        <v>3000.0036</v>
      </c>
    </row>
    <row r="503" spans="1:3" ht="15.75" thickBot="1" x14ac:dyDescent="0.3">
      <c r="A503" s="24" t="s">
        <v>492</v>
      </c>
      <c r="B503" s="19" t="s">
        <v>759</v>
      </c>
      <c r="C503" s="20">
        <v>3000.0036</v>
      </c>
    </row>
    <row r="504" spans="1:3" ht="15.75" thickBot="1" x14ac:dyDescent="0.3">
      <c r="A504" s="24" t="s">
        <v>493</v>
      </c>
      <c r="B504" s="19" t="s">
        <v>759</v>
      </c>
      <c r="C504" s="20">
        <v>3000.0036</v>
      </c>
    </row>
    <row r="505" spans="1:3" ht="15.75" thickBot="1" x14ac:dyDescent="0.3">
      <c r="A505" s="24" t="s">
        <v>494</v>
      </c>
      <c r="B505" s="19" t="s">
        <v>759</v>
      </c>
      <c r="C505" s="20">
        <v>3000.0036</v>
      </c>
    </row>
    <row r="506" spans="1:3" ht="15.75" thickBot="1" x14ac:dyDescent="0.3">
      <c r="A506" s="24" t="s">
        <v>495</v>
      </c>
      <c r="B506" s="19" t="s">
        <v>759</v>
      </c>
      <c r="C506" s="20">
        <v>3000.0036</v>
      </c>
    </row>
    <row r="507" spans="1:3" ht="15.75" thickBot="1" x14ac:dyDescent="0.3">
      <c r="A507" s="24" t="s">
        <v>496</v>
      </c>
      <c r="B507" s="19" t="s">
        <v>759</v>
      </c>
      <c r="C507" s="20">
        <v>3000.0036</v>
      </c>
    </row>
    <row r="508" spans="1:3" ht="15.75" thickBot="1" x14ac:dyDescent="0.3">
      <c r="A508" s="24" t="s">
        <v>497</v>
      </c>
      <c r="B508" s="19" t="s">
        <v>759</v>
      </c>
      <c r="C508" s="20">
        <v>3000.0036</v>
      </c>
    </row>
    <row r="509" spans="1:3" ht="15.75" thickBot="1" x14ac:dyDescent="0.3">
      <c r="A509" s="24" t="s">
        <v>498</v>
      </c>
      <c r="B509" s="19" t="s">
        <v>759</v>
      </c>
      <c r="C509" s="20">
        <v>3000.0036</v>
      </c>
    </row>
    <row r="510" spans="1:3" ht="15.75" thickBot="1" x14ac:dyDescent="0.3">
      <c r="A510" s="24" t="s">
        <v>499</v>
      </c>
      <c r="B510" s="19" t="s">
        <v>759</v>
      </c>
      <c r="C510" s="20">
        <v>3000.0036</v>
      </c>
    </row>
    <row r="511" spans="1:3" ht="15.75" thickBot="1" x14ac:dyDescent="0.3">
      <c r="A511" s="24" t="s">
        <v>500</v>
      </c>
      <c r="B511" s="19" t="s">
        <v>759</v>
      </c>
      <c r="C511" s="20">
        <v>3000.0036</v>
      </c>
    </row>
    <row r="512" spans="1:3" ht="15.75" thickBot="1" x14ac:dyDescent="0.3">
      <c r="A512" s="24" t="s">
        <v>501</v>
      </c>
      <c r="B512" s="19" t="s">
        <v>757</v>
      </c>
      <c r="C512" s="20">
        <v>4000.0163999999995</v>
      </c>
    </row>
    <row r="513" spans="1:3" ht="15.75" thickBot="1" x14ac:dyDescent="0.3">
      <c r="A513" s="24" t="s">
        <v>502</v>
      </c>
      <c r="B513" s="19" t="s">
        <v>757</v>
      </c>
      <c r="C513" s="20">
        <v>4000.0163999999995</v>
      </c>
    </row>
    <row r="514" spans="1:3" ht="15.75" thickBot="1" x14ac:dyDescent="0.3">
      <c r="A514" s="24" t="s">
        <v>503</v>
      </c>
      <c r="B514" s="19" t="s">
        <v>760</v>
      </c>
      <c r="C514" s="20">
        <v>11999.9912</v>
      </c>
    </row>
    <row r="515" spans="1:3" ht="15.75" thickBot="1" x14ac:dyDescent="0.3">
      <c r="A515" s="24" t="s">
        <v>504</v>
      </c>
      <c r="B515" s="19" t="s">
        <v>760</v>
      </c>
      <c r="C515" s="20">
        <v>11999.991199999999</v>
      </c>
    </row>
    <row r="516" spans="1:3" ht="15.75" thickBot="1" x14ac:dyDescent="0.3">
      <c r="A516" s="24" t="s">
        <v>505</v>
      </c>
      <c r="B516" s="19" t="s">
        <v>760</v>
      </c>
      <c r="C516" s="20">
        <v>11999.991199999999</v>
      </c>
    </row>
    <row r="517" spans="1:3" ht="15.75" thickBot="1" x14ac:dyDescent="0.3">
      <c r="A517" s="24" t="s">
        <v>506</v>
      </c>
      <c r="B517" s="19" t="s">
        <v>760</v>
      </c>
      <c r="C517" s="20">
        <v>11999.991199999999</v>
      </c>
    </row>
    <row r="518" spans="1:3" ht="15.75" thickBot="1" x14ac:dyDescent="0.3">
      <c r="A518" s="24" t="s">
        <v>507</v>
      </c>
      <c r="B518" s="19" t="s">
        <v>760</v>
      </c>
      <c r="C518" s="20">
        <v>11999.991199999999</v>
      </c>
    </row>
    <row r="519" spans="1:3" ht="15.75" thickBot="1" x14ac:dyDescent="0.3">
      <c r="A519" s="24" t="s">
        <v>508</v>
      </c>
      <c r="B519" s="19" t="s">
        <v>761</v>
      </c>
      <c r="C519" s="20">
        <f t="shared" ref="C519:C528" si="9">6551.72*1.16</f>
        <v>7599.9951999999994</v>
      </c>
    </row>
    <row r="520" spans="1:3" ht="15.75" thickBot="1" x14ac:dyDescent="0.3">
      <c r="A520" s="24" t="s">
        <v>509</v>
      </c>
      <c r="B520" s="19" t="s">
        <v>761</v>
      </c>
      <c r="C520" s="20">
        <f t="shared" si="9"/>
        <v>7599.9951999999994</v>
      </c>
    </row>
    <row r="521" spans="1:3" ht="15.75" thickBot="1" x14ac:dyDescent="0.3">
      <c r="A521" s="24" t="s">
        <v>510</v>
      </c>
      <c r="B521" s="19" t="s">
        <v>761</v>
      </c>
      <c r="C521" s="20">
        <f t="shared" si="9"/>
        <v>7599.9951999999994</v>
      </c>
    </row>
    <row r="522" spans="1:3" ht="15.75" thickBot="1" x14ac:dyDescent="0.3">
      <c r="A522" s="24" t="s">
        <v>511</v>
      </c>
      <c r="B522" s="19" t="s">
        <v>761</v>
      </c>
      <c r="C522" s="20">
        <f t="shared" si="9"/>
        <v>7599.9951999999994</v>
      </c>
    </row>
    <row r="523" spans="1:3" ht="15.75" thickBot="1" x14ac:dyDescent="0.3">
      <c r="A523" s="24" t="s">
        <v>512</v>
      </c>
      <c r="B523" s="19" t="s">
        <v>761</v>
      </c>
      <c r="C523" s="20">
        <f t="shared" si="9"/>
        <v>7599.9951999999994</v>
      </c>
    </row>
    <row r="524" spans="1:3" ht="15.75" thickBot="1" x14ac:dyDescent="0.3">
      <c r="A524" s="24" t="s">
        <v>513</v>
      </c>
      <c r="B524" s="19" t="s">
        <v>761</v>
      </c>
      <c r="C524" s="20">
        <f t="shared" si="9"/>
        <v>7599.9951999999994</v>
      </c>
    </row>
    <row r="525" spans="1:3" ht="15.75" thickBot="1" x14ac:dyDescent="0.3">
      <c r="A525" s="24" t="s">
        <v>514</v>
      </c>
      <c r="B525" s="19" t="s">
        <v>761</v>
      </c>
      <c r="C525" s="20">
        <f t="shared" si="9"/>
        <v>7599.9951999999994</v>
      </c>
    </row>
    <row r="526" spans="1:3" ht="15.75" thickBot="1" x14ac:dyDescent="0.3">
      <c r="A526" s="24" t="s">
        <v>515</v>
      </c>
      <c r="B526" s="19" t="s">
        <v>761</v>
      </c>
      <c r="C526" s="20">
        <f t="shared" si="9"/>
        <v>7599.9951999999994</v>
      </c>
    </row>
    <row r="527" spans="1:3" ht="15.75" thickBot="1" x14ac:dyDescent="0.3">
      <c r="A527" s="24" t="s">
        <v>516</v>
      </c>
      <c r="B527" s="19" t="s">
        <v>761</v>
      </c>
      <c r="C527" s="20">
        <f t="shared" si="9"/>
        <v>7599.9951999999994</v>
      </c>
    </row>
    <row r="528" spans="1:3" ht="15.75" thickBot="1" x14ac:dyDescent="0.3">
      <c r="A528" s="24" t="s">
        <v>517</v>
      </c>
      <c r="B528" s="19" t="s">
        <v>761</v>
      </c>
      <c r="C528" s="20">
        <f t="shared" si="9"/>
        <v>7599.9951999999994</v>
      </c>
    </row>
    <row r="529" spans="1:3" ht="15.75" thickBot="1" x14ac:dyDescent="0.3">
      <c r="A529" s="24" t="s">
        <v>518</v>
      </c>
      <c r="B529" s="19" t="s">
        <v>762</v>
      </c>
      <c r="C529" s="20">
        <f t="shared" ref="C529:C538" si="10">3145.08*1.16</f>
        <v>3648.2927999999997</v>
      </c>
    </row>
    <row r="530" spans="1:3" ht="15.75" thickBot="1" x14ac:dyDescent="0.3">
      <c r="A530" s="24" t="s">
        <v>519</v>
      </c>
      <c r="B530" s="19" t="s">
        <v>762</v>
      </c>
      <c r="C530" s="20">
        <f t="shared" si="10"/>
        <v>3648.2927999999997</v>
      </c>
    </row>
    <row r="531" spans="1:3" ht="15.75" thickBot="1" x14ac:dyDescent="0.3">
      <c r="A531" s="24" t="s">
        <v>520</v>
      </c>
      <c r="B531" s="19" t="s">
        <v>762</v>
      </c>
      <c r="C531" s="20">
        <f t="shared" si="10"/>
        <v>3648.2927999999997</v>
      </c>
    </row>
    <row r="532" spans="1:3" ht="15.75" thickBot="1" x14ac:dyDescent="0.3">
      <c r="A532" s="24" t="s">
        <v>521</v>
      </c>
      <c r="B532" s="19" t="s">
        <v>762</v>
      </c>
      <c r="C532" s="20">
        <f t="shared" si="10"/>
        <v>3648.2927999999997</v>
      </c>
    </row>
    <row r="533" spans="1:3" ht="15.75" thickBot="1" x14ac:dyDescent="0.3">
      <c r="A533" s="24" t="s">
        <v>522</v>
      </c>
      <c r="B533" s="19" t="s">
        <v>762</v>
      </c>
      <c r="C533" s="20">
        <f t="shared" si="10"/>
        <v>3648.2927999999997</v>
      </c>
    </row>
    <row r="534" spans="1:3" ht="15.75" thickBot="1" x14ac:dyDescent="0.3">
      <c r="A534" s="24" t="s">
        <v>523</v>
      </c>
      <c r="B534" s="19" t="s">
        <v>762</v>
      </c>
      <c r="C534" s="20">
        <f t="shared" si="10"/>
        <v>3648.2927999999997</v>
      </c>
    </row>
    <row r="535" spans="1:3" ht="15.75" thickBot="1" x14ac:dyDescent="0.3">
      <c r="A535" s="24" t="s">
        <v>524</v>
      </c>
      <c r="B535" s="19" t="s">
        <v>762</v>
      </c>
      <c r="C535" s="20">
        <f t="shared" si="10"/>
        <v>3648.2927999999997</v>
      </c>
    </row>
    <row r="536" spans="1:3" ht="15.75" thickBot="1" x14ac:dyDescent="0.3">
      <c r="A536" s="24" t="s">
        <v>525</v>
      </c>
      <c r="B536" s="19" t="s">
        <v>762</v>
      </c>
      <c r="C536" s="20">
        <f t="shared" si="10"/>
        <v>3648.2927999999997</v>
      </c>
    </row>
    <row r="537" spans="1:3" ht="15.75" thickBot="1" x14ac:dyDescent="0.3">
      <c r="A537" s="24" t="s">
        <v>526</v>
      </c>
      <c r="B537" s="19" t="s">
        <v>762</v>
      </c>
      <c r="C537" s="20">
        <f t="shared" si="10"/>
        <v>3648.2927999999997</v>
      </c>
    </row>
    <row r="538" spans="1:3" ht="15.75" thickBot="1" x14ac:dyDescent="0.3">
      <c r="A538" s="24" t="s">
        <v>527</v>
      </c>
      <c r="B538" s="19" t="s">
        <v>762</v>
      </c>
      <c r="C538" s="20">
        <f t="shared" si="10"/>
        <v>3648.2927999999997</v>
      </c>
    </row>
    <row r="539" spans="1:3" ht="15.75" thickBot="1" x14ac:dyDescent="0.3">
      <c r="A539" s="24" t="s">
        <v>528</v>
      </c>
      <c r="B539" s="19" t="s">
        <v>763</v>
      </c>
      <c r="C539" s="20">
        <v>320272.51999999996</v>
      </c>
    </row>
    <row r="540" spans="1:3" ht="15.75" thickBot="1" x14ac:dyDescent="0.3">
      <c r="A540" s="24" t="s">
        <v>529</v>
      </c>
      <c r="B540" s="19" t="s">
        <v>763</v>
      </c>
      <c r="C540" s="20">
        <v>504357.44400000002</v>
      </c>
    </row>
    <row r="541" spans="1:3" ht="15.75" thickBot="1" x14ac:dyDescent="0.3">
      <c r="A541" s="24" t="s">
        <v>530</v>
      </c>
      <c r="B541" s="19" t="s">
        <v>763</v>
      </c>
      <c r="C541" s="20">
        <v>167169.91999999998</v>
      </c>
    </row>
    <row r="542" spans="1:3" ht="15.75" thickBot="1" x14ac:dyDescent="0.3">
      <c r="A542" s="24" t="s">
        <v>531</v>
      </c>
      <c r="B542" s="19" t="s">
        <v>763</v>
      </c>
      <c r="C542" s="20">
        <v>167169.91999999998</v>
      </c>
    </row>
    <row r="543" spans="1:3" ht="15.75" thickBot="1" x14ac:dyDescent="0.3">
      <c r="A543" s="24" t="s">
        <v>532</v>
      </c>
      <c r="B543" s="19" t="s">
        <v>763</v>
      </c>
      <c r="C543" s="20">
        <v>131776</v>
      </c>
    </row>
    <row r="544" spans="1:3" ht="15.75" thickBot="1" x14ac:dyDescent="0.3">
      <c r="A544" s="24" t="s">
        <v>533</v>
      </c>
      <c r="B544" s="19" t="s">
        <v>764</v>
      </c>
      <c r="C544" s="20">
        <v>6264</v>
      </c>
    </row>
    <row r="545" spans="1:3" ht="15.75" thickBot="1" x14ac:dyDescent="0.3">
      <c r="A545" s="24" t="s">
        <v>534</v>
      </c>
      <c r="B545" s="19" t="s">
        <v>764</v>
      </c>
      <c r="C545" s="20">
        <v>6264</v>
      </c>
    </row>
    <row r="546" spans="1:3" ht="15.75" thickBot="1" x14ac:dyDescent="0.3">
      <c r="A546" s="24" t="s">
        <v>535</v>
      </c>
      <c r="B546" s="19" t="s">
        <v>764</v>
      </c>
      <c r="C546" s="20">
        <v>6264</v>
      </c>
    </row>
    <row r="547" spans="1:3" ht="15.75" thickBot="1" x14ac:dyDescent="0.3">
      <c r="A547" s="24" t="s">
        <v>536</v>
      </c>
      <c r="B547" s="19" t="s">
        <v>764</v>
      </c>
      <c r="C547" s="20">
        <v>6264</v>
      </c>
    </row>
    <row r="548" spans="1:3" ht="15.75" thickBot="1" x14ac:dyDescent="0.3">
      <c r="A548" s="24" t="s">
        <v>537</v>
      </c>
      <c r="B548" s="19" t="s">
        <v>764</v>
      </c>
      <c r="C548" s="20">
        <v>6264</v>
      </c>
    </row>
    <row r="549" spans="1:3" ht="15.75" thickBot="1" x14ac:dyDescent="0.3">
      <c r="A549" s="24" t="s">
        <v>538</v>
      </c>
      <c r="B549" s="19" t="s">
        <v>765</v>
      </c>
      <c r="C549" s="20">
        <v>8352</v>
      </c>
    </row>
    <row r="550" spans="1:3" ht="15.75" thickBot="1" x14ac:dyDescent="0.3">
      <c r="A550" s="24" t="s">
        <v>539</v>
      </c>
      <c r="B550" s="19" t="s">
        <v>765</v>
      </c>
      <c r="C550" s="20">
        <v>8352</v>
      </c>
    </row>
    <row r="551" spans="1:3" ht="15.75" thickBot="1" x14ac:dyDescent="0.3">
      <c r="A551" s="24" t="s">
        <v>540</v>
      </c>
      <c r="B551" s="19" t="s">
        <v>765</v>
      </c>
      <c r="C551" s="20">
        <v>8352</v>
      </c>
    </row>
    <row r="552" spans="1:3" ht="15.75" thickBot="1" x14ac:dyDescent="0.3">
      <c r="A552" s="24" t="s">
        <v>541</v>
      </c>
      <c r="B552" s="19" t="s">
        <v>765</v>
      </c>
      <c r="C552" s="20">
        <v>8352</v>
      </c>
    </row>
    <row r="553" spans="1:3" ht="15.75" thickBot="1" x14ac:dyDescent="0.3">
      <c r="A553" s="24" t="s">
        <v>542</v>
      </c>
      <c r="B553" s="19" t="s">
        <v>765</v>
      </c>
      <c r="C553" s="20">
        <v>8352</v>
      </c>
    </row>
    <row r="554" spans="1:3" ht="15.75" thickBot="1" x14ac:dyDescent="0.3">
      <c r="A554" s="24" t="s">
        <v>543</v>
      </c>
      <c r="B554" s="19" t="s">
        <v>765</v>
      </c>
      <c r="C554" s="20">
        <v>8352</v>
      </c>
    </row>
    <row r="555" spans="1:3" ht="15.75" thickBot="1" x14ac:dyDescent="0.3">
      <c r="A555" s="24" t="s">
        <v>544</v>
      </c>
      <c r="B555" s="19" t="s">
        <v>765</v>
      </c>
      <c r="C555" s="20">
        <v>8352</v>
      </c>
    </row>
    <row r="556" spans="1:3" ht="15.75" thickBot="1" x14ac:dyDescent="0.3">
      <c r="A556" s="24" t="s">
        <v>545</v>
      </c>
      <c r="B556" s="19" t="s">
        <v>765</v>
      </c>
      <c r="C556" s="20">
        <v>8352</v>
      </c>
    </row>
    <row r="557" spans="1:3" ht="15.75" thickBot="1" x14ac:dyDescent="0.3">
      <c r="A557" s="24" t="s">
        <v>546</v>
      </c>
      <c r="B557" s="19" t="s">
        <v>765</v>
      </c>
      <c r="C557" s="20">
        <v>8352</v>
      </c>
    </row>
    <row r="558" spans="1:3" ht="15.75" thickBot="1" x14ac:dyDescent="0.3">
      <c r="A558" s="24" t="s">
        <v>547</v>
      </c>
      <c r="B558" s="19" t="s">
        <v>765</v>
      </c>
      <c r="C558" s="20">
        <v>8352</v>
      </c>
    </row>
    <row r="559" spans="1:3" ht="15.75" thickBot="1" x14ac:dyDescent="0.3">
      <c r="A559" s="24" t="s">
        <v>548</v>
      </c>
      <c r="B559" s="19" t="s">
        <v>766</v>
      </c>
      <c r="C559" s="20">
        <v>4801.24</v>
      </c>
    </row>
    <row r="560" spans="1:3" ht="15.75" thickBot="1" x14ac:dyDescent="0.3">
      <c r="A560" s="24" t="s">
        <v>549</v>
      </c>
      <c r="B560" s="19" t="s">
        <v>767</v>
      </c>
      <c r="C560" s="20">
        <v>2900</v>
      </c>
    </row>
    <row r="561" spans="1:3" ht="15.75" thickBot="1" x14ac:dyDescent="0.3">
      <c r="A561" s="24" t="s">
        <v>550</v>
      </c>
      <c r="B561" s="19" t="s">
        <v>767</v>
      </c>
      <c r="C561" s="20">
        <v>2900</v>
      </c>
    </row>
    <row r="562" spans="1:3" ht="15.75" thickBot="1" x14ac:dyDescent="0.3">
      <c r="A562" s="24" t="s">
        <v>551</v>
      </c>
      <c r="B562" s="19" t="s">
        <v>767</v>
      </c>
      <c r="C562" s="20">
        <v>2900</v>
      </c>
    </row>
    <row r="563" spans="1:3" ht="15.75" thickBot="1" x14ac:dyDescent="0.3">
      <c r="A563" s="24" t="s">
        <v>552</v>
      </c>
      <c r="B563" s="19" t="s">
        <v>767</v>
      </c>
      <c r="C563" s="20">
        <v>2900</v>
      </c>
    </row>
    <row r="564" spans="1:3" ht="15.75" thickBot="1" x14ac:dyDescent="0.3">
      <c r="A564" s="24" t="s">
        <v>553</v>
      </c>
      <c r="B564" s="19" t="s">
        <v>767</v>
      </c>
      <c r="C564" s="20">
        <v>2900</v>
      </c>
    </row>
    <row r="565" spans="1:3" ht="15.75" thickBot="1" x14ac:dyDescent="0.3">
      <c r="A565" s="24" t="s">
        <v>554</v>
      </c>
      <c r="B565" s="19" t="s">
        <v>767</v>
      </c>
      <c r="C565" s="20">
        <v>2900</v>
      </c>
    </row>
    <row r="566" spans="1:3" ht="15.75" thickBot="1" x14ac:dyDescent="0.3">
      <c r="A566" s="24" t="s">
        <v>555</v>
      </c>
      <c r="B566" s="19" t="s">
        <v>767</v>
      </c>
      <c r="C566" s="20">
        <v>2900</v>
      </c>
    </row>
    <row r="567" spans="1:3" ht="15.75" thickBot="1" x14ac:dyDescent="0.3">
      <c r="A567" s="24" t="s">
        <v>556</v>
      </c>
      <c r="B567" s="19" t="s">
        <v>767</v>
      </c>
      <c r="C567" s="20">
        <v>2900</v>
      </c>
    </row>
    <row r="568" spans="1:3" ht="15.75" thickBot="1" x14ac:dyDescent="0.3">
      <c r="A568" s="24" t="s">
        <v>557</v>
      </c>
      <c r="B568" s="19" t="s">
        <v>767</v>
      </c>
      <c r="C568" s="20">
        <v>2900</v>
      </c>
    </row>
    <row r="569" spans="1:3" ht="15.75" thickBot="1" x14ac:dyDescent="0.3">
      <c r="A569" s="24" t="s">
        <v>558</v>
      </c>
      <c r="B569" s="19" t="s">
        <v>767</v>
      </c>
      <c r="C569" s="20">
        <v>2900</v>
      </c>
    </row>
    <row r="570" spans="1:3" ht="15.75" thickBot="1" x14ac:dyDescent="0.3">
      <c r="A570" s="24" t="s">
        <v>559</v>
      </c>
      <c r="B570" s="19" t="s">
        <v>767</v>
      </c>
      <c r="C570" s="20">
        <v>2900</v>
      </c>
    </row>
    <row r="571" spans="1:3" ht="15.75" thickBot="1" x14ac:dyDescent="0.3">
      <c r="A571" s="24" t="s">
        <v>560</v>
      </c>
      <c r="B571" s="19" t="s">
        <v>767</v>
      </c>
      <c r="C571" s="20">
        <v>2900</v>
      </c>
    </row>
    <row r="572" spans="1:3" ht="15.75" thickBot="1" x14ac:dyDescent="0.3">
      <c r="A572" s="24" t="s">
        <v>561</v>
      </c>
      <c r="B572" s="19" t="s">
        <v>767</v>
      </c>
      <c r="C572" s="20">
        <v>2900</v>
      </c>
    </row>
    <row r="573" spans="1:3" ht="15.75" thickBot="1" x14ac:dyDescent="0.3">
      <c r="A573" s="24" t="s">
        <v>562</v>
      </c>
      <c r="B573" s="19" t="s">
        <v>767</v>
      </c>
      <c r="C573" s="20">
        <v>2900</v>
      </c>
    </row>
    <row r="574" spans="1:3" ht="15.75" thickBot="1" x14ac:dyDescent="0.3">
      <c r="A574" s="24" t="s">
        <v>563</v>
      </c>
      <c r="B574" s="19" t="s">
        <v>767</v>
      </c>
      <c r="C574" s="20">
        <v>2900</v>
      </c>
    </row>
    <row r="575" spans="1:3" ht="15.75" thickBot="1" x14ac:dyDescent="0.3">
      <c r="A575" s="24" t="s">
        <v>564</v>
      </c>
      <c r="B575" s="19" t="s">
        <v>767</v>
      </c>
      <c r="C575" s="20">
        <v>2900</v>
      </c>
    </row>
    <row r="576" spans="1:3" ht="15.75" thickBot="1" x14ac:dyDescent="0.3">
      <c r="A576" s="24" t="s">
        <v>565</v>
      </c>
      <c r="B576" s="19" t="s">
        <v>767</v>
      </c>
      <c r="C576" s="20">
        <v>2900</v>
      </c>
    </row>
    <row r="577" spans="1:3" ht="15.75" thickBot="1" x14ac:dyDescent="0.3">
      <c r="A577" s="24" t="s">
        <v>566</v>
      </c>
      <c r="B577" s="19" t="s">
        <v>767</v>
      </c>
      <c r="C577" s="20">
        <v>2900</v>
      </c>
    </row>
    <row r="578" spans="1:3" ht="15.75" thickBot="1" x14ac:dyDescent="0.3">
      <c r="A578" s="24" t="s">
        <v>567</v>
      </c>
      <c r="B578" s="19" t="s">
        <v>767</v>
      </c>
      <c r="C578" s="20">
        <v>2900</v>
      </c>
    </row>
    <row r="579" spans="1:3" ht="15.75" thickBot="1" x14ac:dyDescent="0.3">
      <c r="A579" s="24" t="s">
        <v>568</v>
      </c>
      <c r="B579" s="19" t="s">
        <v>767</v>
      </c>
      <c r="C579" s="20">
        <v>2900</v>
      </c>
    </row>
    <row r="580" spans="1:3" ht="15.75" thickBot="1" x14ac:dyDescent="0.3">
      <c r="A580" s="24" t="s">
        <v>569</v>
      </c>
      <c r="B580" s="19" t="s">
        <v>768</v>
      </c>
      <c r="C580" s="20">
        <v>106719.99999999999</v>
      </c>
    </row>
    <row r="581" spans="1:3" ht="15.75" thickBot="1" x14ac:dyDescent="0.3">
      <c r="A581" s="24" t="s">
        <v>570</v>
      </c>
      <c r="B581" s="19" t="s">
        <v>768</v>
      </c>
      <c r="C581" s="20">
        <v>106719.99999999999</v>
      </c>
    </row>
    <row r="582" spans="1:3" ht="15.75" thickBot="1" x14ac:dyDescent="0.3">
      <c r="A582" s="24" t="s">
        <v>571</v>
      </c>
      <c r="B582" s="19" t="s">
        <v>745</v>
      </c>
      <c r="C582" s="20">
        <f t="shared" ref="C582:C589" si="11">13600*1.16</f>
        <v>15775.999999999998</v>
      </c>
    </row>
    <row r="583" spans="1:3" ht="15.75" thickBot="1" x14ac:dyDescent="0.3">
      <c r="A583" s="24" t="s">
        <v>572</v>
      </c>
      <c r="B583" s="19" t="s">
        <v>745</v>
      </c>
      <c r="C583" s="20">
        <f t="shared" si="11"/>
        <v>15775.999999999998</v>
      </c>
    </row>
    <row r="584" spans="1:3" ht="15.75" thickBot="1" x14ac:dyDescent="0.3">
      <c r="A584" s="24" t="s">
        <v>573</v>
      </c>
      <c r="B584" s="19" t="s">
        <v>745</v>
      </c>
      <c r="C584" s="20">
        <f t="shared" si="11"/>
        <v>15775.999999999998</v>
      </c>
    </row>
    <row r="585" spans="1:3" ht="15.75" thickBot="1" x14ac:dyDescent="0.3">
      <c r="A585" s="24" t="s">
        <v>574</v>
      </c>
      <c r="B585" s="19" t="s">
        <v>745</v>
      </c>
      <c r="C585" s="20">
        <f t="shared" si="11"/>
        <v>15775.999999999998</v>
      </c>
    </row>
    <row r="586" spans="1:3" ht="15.75" thickBot="1" x14ac:dyDescent="0.3">
      <c r="A586" s="24" t="s">
        <v>575</v>
      </c>
      <c r="B586" s="19" t="s">
        <v>745</v>
      </c>
      <c r="C586" s="20">
        <f t="shared" si="11"/>
        <v>15775.999999999998</v>
      </c>
    </row>
    <row r="587" spans="1:3" ht="15.75" thickBot="1" x14ac:dyDescent="0.3">
      <c r="A587" s="24" t="s">
        <v>576</v>
      </c>
      <c r="B587" s="19" t="s">
        <v>745</v>
      </c>
      <c r="C587" s="20">
        <f t="shared" si="11"/>
        <v>15775.999999999998</v>
      </c>
    </row>
    <row r="588" spans="1:3" ht="15.75" thickBot="1" x14ac:dyDescent="0.3">
      <c r="A588" s="24" t="s">
        <v>577</v>
      </c>
      <c r="B588" s="19" t="s">
        <v>745</v>
      </c>
      <c r="C588" s="20">
        <f t="shared" si="11"/>
        <v>15775.999999999998</v>
      </c>
    </row>
    <row r="589" spans="1:3" ht="15.75" thickBot="1" x14ac:dyDescent="0.3">
      <c r="A589" s="24" t="s">
        <v>578</v>
      </c>
      <c r="B589" s="19" t="s">
        <v>745</v>
      </c>
      <c r="C589" s="20">
        <f t="shared" si="11"/>
        <v>15775.999999999998</v>
      </c>
    </row>
    <row r="590" spans="1:3" ht="15.75" thickBot="1" x14ac:dyDescent="0.3">
      <c r="A590" s="24" t="s">
        <v>579</v>
      </c>
      <c r="B590" s="19" t="s">
        <v>769</v>
      </c>
      <c r="C590" s="20">
        <f>7400*1.16</f>
        <v>8584</v>
      </c>
    </row>
    <row r="591" spans="1:3" ht="15.75" thickBot="1" x14ac:dyDescent="0.3">
      <c r="A591" s="24" t="s">
        <v>580</v>
      </c>
      <c r="B591" s="19" t="s">
        <v>769</v>
      </c>
      <c r="C591" s="20">
        <f>7400*1.16</f>
        <v>8584</v>
      </c>
    </row>
    <row r="592" spans="1:3" ht="15.75" thickBot="1" x14ac:dyDescent="0.3">
      <c r="A592" s="24" t="s">
        <v>581</v>
      </c>
      <c r="B592" s="19" t="s">
        <v>769</v>
      </c>
      <c r="C592" s="20">
        <f>7400*1.16</f>
        <v>8584</v>
      </c>
    </row>
    <row r="593" spans="1:3" ht="15.75" thickBot="1" x14ac:dyDescent="0.3">
      <c r="A593" s="24" t="s">
        <v>582</v>
      </c>
      <c r="B593" s="19" t="s">
        <v>769</v>
      </c>
      <c r="C593" s="20">
        <f>7400*1.16</f>
        <v>8584</v>
      </c>
    </row>
    <row r="594" spans="1:3" ht="15.75" thickBot="1" x14ac:dyDescent="0.3">
      <c r="A594" s="24" t="s">
        <v>583</v>
      </c>
      <c r="B594" s="19" t="s">
        <v>769</v>
      </c>
      <c r="C594" s="20">
        <f>7400*1.16</f>
        <v>8584</v>
      </c>
    </row>
    <row r="595" spans="1:3" ht="15.75" thickBot="1" x14ac:dyDescent="0.3">
      <c r="A595" s="24" t="s">
        <v>584</v>
      </c>
      <c r="B595" s="19" t="s">
        <v>770</v>
      </c>
      <c r="C595" s="20">
        <f>8956*1.16</f>
        <v>10388.959999999999</v>
      </c>
    </row>
    <row r="596" spans="1:3" ht="15.75" thickBot="1" x14ac:dyDescent="0.3">
      <c r="A596" s="24" t="s">
        <v>585</v>
      </c>
      <c r="B596" s="19" t="s">
        <v>743</v>
      </c>
      <c r="C596" s="20">
        <f>106920*1.16</f>
        <v>124027.2</v>
      </c>
    </row>
    <row r="597" spans="1:3" ht="15.75" thickBot="1" x14ac:dyDescent="0.3">
      <c r="A597" s="24" t="s">
        <v>586</v>
      </c>
      <c r="B597" s="19" t="s">
        <v>743</v>
      </c>
      <c r="C597" s="20">
        <f>106920*1.16</f>
        <v>124027.2</v>
      </c>
    </row>
    <row r="598" spans="1:3" ht="15.75" thickBot="1" x14ac:dyDescent="0.3">
      <c r="A598" s="24" t="s">
        <v>587</v>
      </c>
      <c r="B598" s="19" t="s">
        <v>743</v>
      </c>
      <c r="C598" s="20">
        <f>106920*1.16</f>
        <v>124027.2</v>
      </c>
    </row>
    <row r="599" spans="1:3" ht="15.75" thickBot="1" x14ac:dyDescent="0.3">
      <c r="A599" s="24" t="s">
        <v>588</v>
      </c>
      <c r="B599" s="19" t="s">
        <v>771</v>
      </c>
      <c r="C599" s="20">
        <f>42900*1.16</f>
        <v>49764</v>
      </c>
    </row>
    <row r="600" spans="1:3" ht="15.75" thickBot="1" x14ac:dyDescent="0.3">
      <c r="A600" s="24" t="s">
        <v>589</v>
      </c>
      <c r="B600" s="19" t="s">
        <v>772</v>
      </c>
      <c r="C600" s="20">
        <f t="shared" ref="C600:C605" si="12">9200*1.16</f>
        <v>10672</v>
      </c>
    </row>
    <row r="601" spans="1:3" ht="15.75" thickBot="1" x14ac:dyDescent="0.3">
      <c r="A601" s="24" t="s">
        <v>590</v>
      </c>
      <c r="B601" s="19" t="s">
        <v>772</v>
      </c>
      <c r="C601" s="20">
        <f t="shared" si="12"/>
        <v>10672</v>
      </c>
    </row>
    <row r="602" spans="1:3" ht="15.75" thickBot="1" x14ac:dyDescent="0.3">
      <c r="A602" s="24" t="s">
        <v>591</v>
      </c>
      <c r="B602" s="19" t="s">
        <v>772</v>
      </c>
      <c r="C602" s="20">
        <f t="shared" si="12"/>
        <v>10672</v>
      </c>
    </row>
    <row r="603" spans="1:3" ht="15.75" thickBot="1" x14ac:dyDescent="0.3">
      <c r="A603" s="24" t="s">
        <v>592</v>
      </c>
      <c r="B603" s="19" t="s">
        <v>772</v>
      </c>
      <c r="C603" s="20">
        <f t="shared" si="12"/>
        <v>10672</v>
      </c>
    </row>
    <row r="604" spans="1:3" ht="15.75" thickBot="1" x14ac:dyDescent="0.3">
      <c r="A604" s="24" t="s">
        <v>593</v>
      </c>
      <c r="B604" s="19" t="s">
        <v>772</v>
      </c>
      <c r="C604" s="20">
        <f t="shared" si="12"/>
        <v>10672</v>
      </c>
    </row>
    <row r="605" spans="1:3" ht="15.75" thickBot="1" x14ac:dyDescent="0.3">
      <c r="A605" s="24" t="s">
        <v>594</v>
      </c>
      <c r="B605" s="19" t="s">
        <v>772</v>
      </c>
      <c r="C605" s="20">
        <f t="shared" si="12"/>
        <v>10672</v>
      </c>
    </row>
    <row r="606" spans="1:3" ht="15.75" thickBot="1" x14ac:dyDescent="0.3">
      <c r="A606" s="24" t="s">
        <v>595</v>
      </c>
      <c r="B606" s="19" t="s">
        <v>773</v>
      </c>
      <c r="C606" s="20">
        <v>3827.884</v>
      </c>
    </row>
    <row r="607" spans="1:3" ht="15.75" thickBot="1" x14ac:dyDescent="0.3">
      <c r="A607" s="24" t="s">
        <v>596</v>
      </c>
      <c r="B607" s="19" t="s">
        <v>773</v>
      </c>
      <c r="C607" s="20">
        <v>3827.884</v>
      </c>
    </row>
    <row r="608" spans="1:3" ht="15.75" thickBot="1" x14ac:dyDescent="0.3">
      <c r="A608" s="24" t="s">
        <v>597</v>
      </c>
      <c r="B608" s="19" t="s">
        <v>773</v>
      </c>
      <c r="C608" s="20">
        <v>3827.884</v>
      </c>
    </row>
    <row r="609" spans="1:3" ht="15.75" thickBot="1" x14ac:dyDescent="0.3">
      <c r="A609" s="24" t="s">
        <v>598</v>
      </c>
      <c r="B609" s="19" t="s">
        <v>773</v>
      </c>
      <c r="C609" s="20">
        <v>3827.884</v>
      </c>
    </row>
    <row r="610" spans="1:3" ht="15.75" thickBot="1" x14ac:dyDescent="0.3">
      <c r="A610" s="24" t="s">
        <v>599</v>
      </c>
      <c r="B610" s="19" t="s">
        <v>773</v>
      </c>
      <c r="C610" s="20">
        <v>3827.884</v>
      </c>
    </row>
    <row r="611" spans="1:3" ht="15.75" thickBot="1" x14ac:dyDescent="0.3">
      <c r="A611" s="24" t="s">
        <v>600</v>
      </c>
      <c r="B611" s="19" t="s">
        <v>773</v>
      </c>
      <c r="C611" s="20">
        <v>3827.884</v>
      </c>
    </row>
    <row r="612" spans="1:3" ht="15.75" thickBot="1" x14ac:dyDescent="0.3">
      <c r="A612" s="24" t="s">
        <v>601</v>
      </c>
      <c r="B612" s="19" t="s">
        <v>773</v>
      </c>
      <c r="C612" s="20">
        <v>3827.884</v>
      </c>
    </row>
    <row r="613" spans="1:3" ht="15.75" thickBot="1" x14ac:dyDescent="0.3">
      <c r="A613" s="24" t="s">
        <v>602</v>
      </c>
      <c r="B613" s="19" t="s">
        <v>773</v>
      </c>
      <c r="C613" s="20">
        <v>3827.884</v>
      </c>
    </row>
    <row r="614" spans="1:3" ht="30.75" thickBot="1" x14ac:dyDescent="0.3">
      <c r="A614" s="24" t="s">
        <v>603</v>
      </c>
      <c r="B614" s="19" t="s">
        <v>774</v>
      </c>
      <c r="C614" s="20">
        <v>3827.884</v>
      </c>
    </row>
    <row r="615" spans="1:3" ht="30.75" thickBot="1" x14ac:dyDescent="0.3">
      <c r="A615" s="24" t="s">
        <v>604</v>
      </c>
      <c r="B615" s="19" t="s">
        <v>774</v>
      </c>
      <c r="C615" s="20">
        <v>3827.884</v>
      </c>
    </row>
    <row r="616" spans="1:3" ht="30.75" thickBot="1" x14ac:dyDescent="0.3">
      <c r="A616" s="24" t="s">
        <v>605</v>
      </c>
      <c r="B616" s="19" t="s">
        <v>774</v>
      </c>
      <c r="C616" s="20">
        <v>3827.884</v>
      </c>
    </row>
    <row r="617" spans="1:3" ht="30.75" thickBot="1" x14ac:dyDescent="0.3">
      <c r="A617" s="24" t="s">
        <v>606</v>
      </c>
      <c r="B617" s="19" t="s">
        <v>774</v>
      </c>
      <c r="C617" s="20">
        <v>3827.884</v>
      </c>
    </row>
    <row r="618" spans="1:3" ht="30.75" thickBot="1" x14ac:dyDescent="0.3">
      <c r="A618" s="24" t="s">
        <v>607</v>
      </c>
      <c r="B618" s="19" t="s">
        <v>774</v>
      </c>
      <c r="C618" s="20">
        <v>3827.884</v>
      </c>
    </row>
    <row r="619" spans="1:3" ht="30.75" thickBot="1" x14ac:dyDescent="0.3">
      <c r="A619" s="24" t="s">
        <v>608</v>
      </c>
      <c r="B619" s="19" t="s">
        <v>775</v>
      </c>
      <c r="C619" s="20">
        <v>3827.884</v>
      </c>
    </row>
    <row r="620" spans="1:3" ht="30.75" thickBot="1" x14ac:dyDescent="0.3">
      <c r="A620" s="24" t="s">
        <v>609</v>
      </c>
      <c r="B620" s="19" t="s">
        <v>775</v>
      </c>
      <c r="C620" s="20">
        <v>3827.884</v>
      </c>
    </row>
    <row r="621" spans="1:3" ht="15.75" thickBot="1" x14ac:dyDescent="0.3">
      <c r="A621" s="24" t="s">
        <v>610</v>
      </c>
      <c r="B621" s="19" t="s">
        <v>776</v>
      </c>
      <c r="C621" s="20">
        <v>605000</v>
      </c>
    </row>
    <row r="622" spans="1:3" ht="15.75" thickBot="1" x14ac:dyDescent="0.3">
      <c r="A622" s="24" t="s">
        <v>611</v>
      </c>
      <c r="B622" s="19" t="s">
        <v>776</v>
      </c>
      <c r="C622" s="20">
        <v>605000</v>
      </c>
    </row>
    <row r="623" spans="1:3" ht="15.75" thickBot="1" x14ac:dyDescent="0.3">
      <c r="A623" s="24" t="s">
        <v>612</v>
      </c>
      <c r="B623" s="19" t="s">
        <v>776</v>
      </c>
      <c r="C623" s="20">
        <v>605000</v>
      </c>
    </row>
    <row r="624" spans="1:3" ht="15.75" thickBot="1" x14ac:dyDescent="0.3">
      <c r="A624" s="24" t="s">
        <v>613</v>
      </c>
      <c r="B624" s="19" t="s">
        <v>776</v>
      </c>
      <c r="C624" s="20">
        <v>605000</v>
      </c>
    </row>
    <row r="625" spans="1:3" ht="15.75" thickBot="1" x14ac:dyDescent="0.3">
      <c r="A625" s="24" t="s">
        <v>614</v>
      </c>
      <c r="B625" s="19" t="s">
        <v>776</v>
      </c>
      <c r="C625" s="20">
        <v>605000</v>
      </c>
    </row>
    <row r="626" spans="1:3" ht="15.75" thickBot="1" x14ac:dyDescent="0.3">
      <c r="A626" s="24" t="s">
        <v>615</v>
      </c>
      <c r="B626" s="19" t="s">
        <v>776</v>
      </c>
      <c r="C626" s="20">
        <v>605000</v>
      </c>
    </row>
    <row r="627" spans="1:3" ht="15.75" thickBot="1" x14ac:dyDescent="0.3">
      <c r="A627" s="24" t="s">
        <v>616</v>
      </c>
      <c r="B627" s="19" t="s">
        <v>745</v>
      </c>
      <c r="C627" s="20">
        <f t="shared" ref="C627:C633" si="13">22394.5455*1.16</f>
        <v>25977.672779999997</v>
      </c>
    </row>
    <row r="628" spans="1:3" ht="15.75" thickBot="1" x14ac:dyDescent="0.3">
      <c r="A628" s="24" t="s">
        <v>617</v>
      </c>
      <c r="B628" s="19" t="s">
        <v>745</v>
      </c>
      <c r="C628" s="20">
        <f t="shared" si="13"/>
        <v>25977.672779999997</v>
      </c>
    </row>
    <row r="629" spans="1:3" ht="15.75" thickBot="1" x14ac:dyDescent="0.3">
      <c r="A629" s="24" t="s">
        <v>618</v>
      </c>
      <c r="B629" s="19" t="s">
        <v>745</v>
      </c>
      <c r="C629" s="20">
        <f t="shared" si="13"/>
        <v>25977.672779999997</v>
      </c>
    </row>
    <row r="630" spans="1:3" ht="15.75" thickBot="1" x14ac:dyDescent="0.3">
      <c r="A630" s="24" t="s">
        <v>619</v>
      </c>
      <c r="B630" s="19" t="s">
        <v>745</v>
      </c>
      <c r="C630" s="20">
        <f t="shared" si="13"/>
        <v>25977.672779999997</v>
      </c>
    </row>
    <row r="631" spans="1:3" ht="15.75" thickBot="1" x14ac:dyDescent="0.3">
      <c r="A631" s="24" t="s">
        <v>620</v>
      </c>
      <c r="B631" s="19" t="s">
        <v>745</v>
      </c>
      <c r="C631" s="20">
        <f t="shared" si="13"/>
        <v>25977.672779999997</v>
      </c>
    </row>
    <row r="632" spans="1:3" ht="15.75" thickBot="1" x14ac:dyDescent="0.3">
      <c r="A632" s="24" t="s">
        <v>621</v>
      </c>
      <c r="B632" s="19" t="s">
        <v>745</v>
      </c>
      <c r="C632" s="20">
        <f t="shared" si="13"/>
        <v>25977.672779999997</v>
      </c>
    </row>
    <row r="633" spans="1:3" ht="15.75" thickBot="1" x14ac:dyDescent="0.3">
      <c r="A633" s="24" t="s">
        <v>622</v>
      </c>
      <c r="B633" s="19" t="s">
        <v>745</v>
      </c>
      <c r="C633" s="20">
        <f t="shared" si="13"/>
        <v>25977.672779999997</v>
      </c>
    </row>
    <row r="634" spans="1:3" ht="15.75" thickBot="1" x14ac:dyDescent="0.3">
      <c r="A634" s="24" t="s">
        <v>623</v>
      </c>
      <c r="B634" s="19" t="s">
        <v>777</v>
      </c>
      <c r="C634" s="20">
        <f t="shared" ref="C634:C643" si="14">30172.4135*1.16</f>
        <v>34999.999659999994</v>
      </c>
    </row>
    <row r="635" spans="1:3" ht="15.75" thickBot="1" x14ac:dyDescent="0.3">
      <c r="A635" s="24" t="s">
        <v>624</v>
      </c>
      <c r="B635" s="19" t="s">
        <v>777</v>
      </c>
      <c r="C635" s="20">
        <f t="shared" si="14"/>
        <v>34999.999659999994</v>
      </c>
    </row>
    <row r="636" spans="1:3" ht="15.75" thickBot="1" x14ac:dyDescent="0.3">
      <c r="A636" s="24" t="s">
        <v>625</v>
      </c>
      <c r="B636" s="19" t="s">
        <v>777</v>
      </c>
      <c r="C636" s="20">
        <f t="shared" si="14"/>
        <v>34999.999659999994</v>
      </c>
    </row>
    <row r="637" spans="1:3" ht="15.75" thickBot="1" x14ac:dyDescent="0.3">
      <c r="A637" s="24" t="s">
        <v>626</v>
      </c>
      <c r="B637" s="19" t="s">
        <v>777</v>
      </c>
      <c r="C637" s="20">
        <f t="shared" si="14"/>
        <v>34999.999659999994</v>
      </c>
    </row>
    <row r="638" spans="1:3" ht="15.75" thickBot="1" x14ac:dyDescent="0.3">
      <c r="A638" s="24" t="s">
        <v>627</v>
      </c>
      <c r="B638" s="19" t="s">
        <v>777</v>
      </c>
      <c r="C638" s="20">
        <f t="shared" si="14"/>
        <v>34999.999659999994</v>
      </c>
    </row>
    <row r="639" spans="1:3" ht="15.75" thickBot="1" x14ac:dyDescent="0.3">
      <c r="A639" s="24" t="s">
        <v>628</v>
      </c>
      <c r="B639" s="19" t="s">
        <v>777</v>
      </c>
      <c r="C639" s="20">
        <f t="shared" si="14"/>
        <v>34999.999659999994</v>
      </c>
    </row>
    <row r="640" spans="1:3" ht="15.75" thickBot="1" x14ac:dyDescent="0.3">
      <c r="A640" s="24" t="s">
        <v>629</v>
      </c>
      <c r="B640" s="19" t="s">
        <v>777</v>
      </c>
      <c r="C640" s="20">
        <f t="shared" si="14"/>
        <v>34999.999659999994</v>
      </c>
    </row>
    <row r="641" spans="1:3" ht="15.75" thickBot="1" x14ac:dyDescent="0.3">
      <c r="A641" s="24" t="s">
        <v>630</v>
      </c>
      <c r="B641" s="19" t="s">
        <v>777</v>
      </c>
      <c r="C641" s="20">
        <f t="shared" si="14"/>
        <v>34999.999659999994</v>
      </c>
    </row>
    <row r="642" spans="1:3" ht="15.75" thickBot="1" x14ac:dyDescent="0.3">
      <c r="A642" s="24" t="s">
        <v>631</v>
      </c>
      <c r="B642" s="19" t="s">
        <v>777</v>
      </c>
      <c r="C642" s="20">
        <f t="shared" si="14"/>
        <v>34999.999659999994</v>
      </c>
    </row>
    <row r="643" spans="1:3" ht="15.75" thickBot="1" x14ac:dyDescent="0.3">
      <c r="A643" s="24" t="s">
        <v>632</v>
      </c>
      <c r="B643" s="19" t="s">
        <v>777</v>
      </c>
      <c r="C643" s="20">
        <f t="shared" si="14"/>
        <v>34999.999659999994</v>
      </c>
    </row>
    <row r="644" spans="1:3" ht="15.75" thickBot="1" x14ac:dyDescent="0.3">
      <c r="A644" s="24" t="s">
        <v>633</v>
      </c>
      <c r="B644" s="19" t="s">
        <v>778</v>
      </c>
      <c r="C644" s="20">
        <f>44827.59*1.16</f>
        <v>52000.004399999991</v>
      </c>
    </row>
    <row r="645" spans="1:3" ht="15.75" thickBot="1" x14ac:dyDescent="0.3">
      <c r="A645" s="24" t="s">
        <v>634</v>
      </c>
      <c r="B645" s="19" t="s">
        <v>779</v>
      </c>
      <c r="C645" s="20">
        <f t="shared" ref="C645:C651" si="15">30172.4138*1.16</f>
        <v>35000.000007999995</v>
      </c>
    </row>
    <row r="646" spans="1:3" ht="15.75" thickBot="1" x14ac:dyDescent="0.3">
      <c r="A646" s="24" t="s">
        <v>635</v>
      </c>
      <c r="B646" s="19" t="s">
        <v>779</v>
      </c>
      <c r="C646" s="20">
        <f t="shared" si="15"/>
        <v>35000.000007999995</v>
      </c>
    </row>
    <row r="647" spans="1:3" ht="15.75" thickBot="1" x14ac:dyDescent="0.3">
      <c r="A647" s="24" t="s">
        <v>636</v>
      </c>
      <c r="B647" s="19" t="s">
        <v>779</v>
      </c>
      <c r="C647" s="20">
        <f t="shared" si="15"/>
        <v>35000.000007999995</v>
      </c>
    </row>
    <row r="648" spans="1:3" ht="15.75" thickBot="1" x14ac:dyDescent="0.3">
      <c r="A648" s="24" t="s">
        <v>637</v>
      </c>
      <c r="B648" s="19" t="s">
        <v>779</v>
      </c>
      <c r="C648" s="20">
        <f t="shared" si="15"/>
        <v>35000.000007999995</v>
      </c>
    </row>
    <row r="649" spans="1:3" ht="15.75" thickBot="1" x14ac:dyDescent="0.3">
      <c r="A649" s="24" t="s">
        <v>638</v>
      </c>
      <c r="B649" s="19" t="s">
        <v>779</v>
      </c>
      <c r="C649" s="20">
        <f t="shared" si="15"/>
        <v>35000.000007999995</v>
      </c>
    </row>
    <row r="650" spans="1:3" ht="15.75" thickBot="1" x14ac:dyDescent="0.3">
      <c r="A650" s="24" t="s">
        <v>639</v>
      </c>
      <c r="B650" s="19" t="s">
        <v>779</v>
      </c>
      <c r="C650" s="20">
        <f t="shared" si="15"/>
        <v>35000.000007999995</v>
      </c>
    </row>
    <row r="651" spans="1:3" ht="15.75" thickBot="1" x14ac:dyDescent="0.3">
      <c r="A651" s="24" t="s">
        <v>640</v>
      </c>
      <c r="B651" s="19" t="s">
        <v>779</v>
      </c>
      <c r="C651" s="20">
        <f t="shared" si="15"/>
        <v>35000.000007999995</v>
      </c>
    </row>
    <row r="652" spans="1:3" ht="15.75" thickBot="1" x14ac:dyDescent="0.3">
      <c r="A652" s="24" t="s">
        <v>641</v>
      </c>
      <c r="B652" s="19" t="s">
        <v>713</v>
      </c>
      <c r="C652" s="20">
        <f>8087.48*1.16</f>
        <v>9381.4767999999985</v>
      </c>
    </row>
    <row r="653" spans="1:3" ht="15.75" thickBot="1" x14ac:dyDescent="0.3">
      <c r="A653" s="24" t="s">
        <v>642</v>
      </c>
      <c r="B653" s="19" t="s">
        <v>713</v>
      </c>
      <c r="C653" s="20">
        <f>8087.48*1.16</f>
        <v>9381.4767999999985</v>
      </c>
    </row>
    <row r="654" spans="1:3" ht="15.75" thickBot="1" x14ac:dyDescent="0.3">
      <c r="A654" s="24" t="s">
        <v>643</v>
      </c>
      <c r="B654" s="19" t="s">
        <v>780</v>
      </c>
      <c r="C654" s="20">
        <f>32413*1.16</f>
        <v>37599.079999999994</v>
      </c>
    </row>
    <row r="655" spans="1:3" ht="15.75" thickBot="1" x14ac:dyDescent="0.3">
      <c r="A655" s="24" t="s">
        <v>644</v>
      </c>
      <c r="B655" s="19" t="s">
        <v>780</v>
      </c>
      <c r="C655" s="20">
        <f>32413*1.16</f>
        <v>37599.079999999994</v>
      </c>
    </row>
    <row r="656" spans="1:3" ht="15.75" thickBot="1" x14ac:dyDescent="0.3">
      <c r="A656" s="24" t="s">
        <v>645</v>
      </c>
      <c r="B656" s="19" t="s">
        <v>780</v>
      </c>
      <c r="C656" s="20">
        <f>32413*1.16</f>
        <v>37599.079999999994</v>
      </c>
    </row>
    <row r="657" spans="1:3" ht="15.75" thickBot="1" x14ac:dyDescent="0.3">
      <c r="A657" s="24" t="s">
        <v>646</v>
      </c>
      <c r="B657" s="19" t="s">
        <v>780</v>
      </c>
      <c r="C657" s="20">
        <f>32413*1.16</f>
        <v>37599.079999999994</v>
      </c>
    </row>
    <row r="658" spans="1:3" ht="15.75" thickBot="1" x14ac:dyDescent="0.3">
      <c r="A658" s="24" t="s">
        <v>647</v>
      </c>
      <c r="B658" s="19" t="s">
        <v>780</v>
      </c>
      <c r="C658" s="20">
        <f>32413*1.16</f>
        <v>37599.079999999994</v>
      </c>
    </row>
    <row r="659" spans="1:3" ht="15.75" thickBot="1" x14ac:dyDescent="0.3">
      <c r="A659" s="24" t="s">
        <v>648</v>
      </c>
      <c r="B659" s="19" t="s">
        <v>781</v>
      </c>
      <c r="C659" s="20">
        <f>2250*1.16</f>
        <v>2610</v>
      </c>
    </row>
    <row r="660" spans="1:3" ht="15.75" thickBot="1" x14ac:dyDescent="0.3">
      <c r="A660" s="24" t="s">
        <v>649</v>
      </c>
      <c r="B660" s="19" t="s">
        <v>781</v>
      </c>
      <c r="C660" s="20">
        <f>2250*1.16</f>
        <v>2610</v>
      </c>
    </row>
    <row r="661" spans="1:3" ht="15.75" thickBot="1" x14ac:dyDescent="0.3">
      <c r="A661" s="24" t="s">
        <v>650</v>
      </c>
      <c r="B661" s="19" t="s">
        <v>781</v>
      </c>
      <c r="C661" s="20">
        <f>2250*1.16</f>
        <v>2610</v>
      </c>
    </row>
    <row r="662" spans="1:3" ht="15.75" thickBot="1" x14ac:dyDescent="0.3">
      <c r="A662" s="24" t="s">
        <v>651</v>
      </c>
      <c r="B662" s="19" t="s">
        <v>781</v>
      </c>
      <c r="C662" s="20">
        <f>2250*1.16</f>
        <v>2610</v>
      </c>
    </row>
    <row r="663" spans="1:3" ht="15.75" thickBot="1" x14ac:dyDescent="0.3">
      <c r="A663" s="24" t="s">
        <v>652</v>
      </c>
      <c r="B663" s="19" t="s">
        <v>781</v>
      </c>
      <c r="C663" s="20">
        <f>2250*1.16</f>
        <v>2610</v>
      </c>
    </row>
    <row r="664" spans="1:3" ht="15.75" thickBot="1" x14ac:dyDescent="0.3">
      <c r="A664" s="24" t="s">
        <v>653</v>
      </c>
      <c r="B664" s="19" t="s">
        <v>782</v>
      </c>
      <c r="C664" s="20">
        <f t="shared" ref="C664:C688" si="16">2805*1.16</f>
        <v>3253.7999999999997</v>
      </c>
    </row>
    <row r="665" spans="1:3" ht="15.75" thickBot="1" x14ac:dyDescent="0.3">
      <c r="A665" s="24" t="s">
        <v>654</v>
      </c>
      <c r="B665" s="19" t="s">
        <v>782</v>
      </c>
      <c r="C665" s="20">
        <f t="shared" si="16"/>
        <v>3253.7999999999997</v>
      </c>
    </row>
    <row r="666" spans="1:3" ht="15.75" thickBot="1" x14ac:dyDescent="0.3">
      <c r="A666" s="24" t="s">
        <v>655</v>
      </c>
      <c r="B666" s="19" t="s">
        <v>782</v>
      </c>
      <c r="C666" s="20">
        <f t="shared" si="16"/>
        <v>3253.7999999999997</v>
      </c>
    </row>
    <row r="667" spans="1:3" ht="15.75" thickBot="1" x14ac:dyDescent="0.3">
      <c r="A667" s="24" t="s">
        <v>656</v>
      </c>
      <c r="B667" s="19" t="s">
        <v>782</v>
      </c>
      <c r="C667" s="20">
        <f t="shared" si="16"/>
        <v>3253.7999999999997</v>
      </c>
    </row>
    <row r="668" spans="1:3" ht="15.75" thickBot="1" x14ac:dyDescent="0.3">
      <c r="A668" s="24" t="s">
        <v>657</v>
      </c>
      <c r="B668" s="19" t="s">
        <v>782</v>
      </c>
      <c r="C668" s="20">
        <f t="shared" si="16"/>
        <v>3253.7999999999997</v>
      </c>
    </row>
    <row r="669" spans="1:3" ht="15.75" thickBot="1" x14ac:dyDescent="0.3">
      <c r="A669" s="24" t="s">
        <v>658</v>
      </c>
      <c r="B669" s="19" t="s">
        <v>782</v>
      </c>
      <c r="C669" s="20">
        <f t="shared" si="16"/>
        <v>3253.7999999999997</v>
      </c>
    </row>
    <row r="670" spans="1:3" ht="15.75" thickBot="1" x14ac:dyDescent="0.3">
      <c r="A670" s="24" t="s">
        <v>659</v>
      </c>
      <c r="B670" s="19" t="s">
        <v>782</v>
      </c>
      <c r="C670" s="20">
        <f t="shared" si="16"/>
        <v>3253.7999999999997</v>
      </c>
    </row>
    <row r="671" spans="1:3" ht="15.75" thickBot="1" x14ac:dyDescent="0.3">
      <c r="A671" s="24" t="s">
        <v>660</v>
      </c>
      <c r="B671" s="19" t="s">
        <v>782</v>
      </c>
      <c r="C671" s="20">
        <f t="shared" si="16"/>
        <v>3253.7999999999997</v>
      </c>
    </row>
    <row r="672" spans="1:3" ht="15.75" thickBot="1" x14ac:dyDescent="0.3">
      <c r="A672" s="24" t="s">
        <v>661</v>
      </c>
      <c r="B672" s="19" t="s">
        <v>782</v>
      </c>
      <c r="C672" s="20">
        <f t="shared" si="16"/>
        <v>3253.7999999999997</v>
      </c>
    </row>
    <row r="673" spans="1:3" ht="15.75" thickBot="1" x14ac:dyDescent="0.3">
      <c r="A673" s="24" t="s">
        <v>662</v>
      </c>
      <c r="B673" s="19" t="s">
        <v>782</v>
      </c>
      <c r="C673" s="20">
        <f t="shared" si="16"/>
        <v>3253.7999999999997</v>
      </c>
    </row>
    <row r="674" spans="1:3" ht="15.75" thickBot="1" x14ac:dyDescent="0.3">
      <c r="A674" s="24" t="s">
        <v>663</v>
      </c>
      <c r="B674" s="19" t="s">
        <v>782</v>
      </c>
      <c r="C674" s="20">
        <f t="shared" si="16"/>
        <v>3253.7999999999997</v>
      </c>
    </row>
    <row r="675" spans="1:3" ht="15.75" thickBot="1" x14ac:dyDescent="0.3">
      <c r="A675" s="24" t="s">
        <v>664</v>
      </c>
      <c r="B675" s="19" t="s">
        <v>782</v>
      </c>
      <c r="C675" s="20">
        <f t="shared" si="16"/>
        <v>3253.7999999999997</v>
      </c>
    </row>
    <row r="676" spans="1:3" ht="15.75" thickBot="1" x14ac:dyDescent="0.3">
      <c r="A676" s="24" t="s">
        <v>665</v>
      </c>
      <c r="B676" s="19" t="s">
        <v>782</v>
      </c>
      <c r="C676" s="20">
        <f t="shared" si="16"/>
        <v>3253.7999999999997</v>
      </c>
    </row>
    <row r="677" spans="1:3" ht="15.75" thickBot="1" x14ac:dyDescent="0.3">
      <c r="A677" s="24" t="s">
        <v>666</v>
      </c>
      <c r="B677" s="19" t="s">
        <v>782</v>
      </c>
      <c r="C677" s="20">
        <f t="shared" si="16"/>
        <v>3253.7999999999997</v>
      </c>
    </row>
    <row r="678" spans="1:3" ht="15.75" thickBot="1" x14ac:dyDescent="0.3">
      <c r="A678" s="24" t="s">
        <v>667</v>
      </c>
      <c r="B678" s="19" t="s">
        <v>782</v>
      </c>
      <c r="C678" s="20">
        <f t="shared" si="16"/>
        <v>3253.7999999999997</v>
      </c>
    </row>
    <row r="679" spans="1:3" ht="15.75" thickBot="1" x14ac:dyDescent="0.3">
      <c r="A679" s="24" t="s">
        <v>668</v>
      </c>
      <c r="B679" s="19" t="s">
        <v>782</v>
      </c>
      <c r="C679" s="20">
        <f t="shared" si="16"/>
        <v>3253.7999999999997</v>
      </c>
    </row>
    <row r="680" spans="1:3" ht="15.75" thickBot="1" x14ac:dyDescent="0.3">
      <c r="A680" s="24" t="s">
        <v>669</v>
      </c>
      <c r="B680" s="19" t="s">
        <v>782</v>
      </c>
      <c r="C680" s="20">
        <f t="shared" si="16"/>
        <v>3253.7999999999997</v>
      </c>
    </row>
    <row r="681" spans="1:3" ht="15.75" thickBot="1" x14ac:dyDescent="0.3">
      <c r="A681" s="24" t="s">
        <v>670</v>
      </c>
      <c r="B681" s="19" t="s">
        <v>782</v>
      </c>
      <c r="C681" s="20">
        <f t="shared" si="16"/>
        <v>3253.7999999999997</v>
      </c>
    </row>
    <row r="682" spans="1:3" ht="15.75" thickBot="1" x14ac:dyDescent="0.3">
      <c r="A682" s="24" t="s">
        <v>671</v>
      </c>
      <c r="B682" s="19" t="s">
        <v>782</v>
      </c>
      <c r="C682" s="20">
        <f t="shared" si="16"/>
        <v>3253.7999999999997</v>
      </c>
    </row>
    <row r="683" spans="1:3" ht="15.75" thickBot="1" x14ac:dyDescent="0.3">
      <c r="A683" s="24" t="s">
        <v>672</v>
      </c>
      <c r="B683" s="19" t="s">
        <v>782</v>
      </c>
      <c r="C683" s="20">
        <f t="shared" si="16"/>
        <v>3253.7999999999997</v>
      </c>
    </row>
    <row r="684" spans="1:3" ht="15.75" thickBot="1" x14ac:dyDescent="0.3">
      <c r="A684" s="24" t="s">
        <v>673</v>
      </c>
      <c r="B684" s="19" t="s">
        <v>782</v>
      </c>
      <c r="C684" s="20">
        <f t="shared" si="16"/>
        <v>3253.7999999999997</v>
      </c>
    </row>
    <row r="685" spans="1:3" ht="15.75" thickBot="1" x14ac:dyDescent="0.3">
      <c r="A685" s="24" t="s">
        <v>674</v>
      </c>
      <c r="B685" s="19" t="s">
        <v>782</v>
      </c>
      <c r="C685" s="20">
        <f t="shared" si="16"/>
        <v>3253.7999999999997</v>
      </c>
    </row>
    <row r="686" spans="1:3" ht="15.75" thickBot="1" x14ac:dyDescent="0.3">
      <c r="A686" s="24" t="s">
        <v>675</v>
      </c>
      <c r="B686" s="19" t="s">
        <v>782</v>
      </c>
      <c r="C686" s="20">
        <f t="shared" si="16"/>
        <v>3253.7999999999997</v>
      </c>
    </row>
    <row r="687" spans="1:3" ht="15.75" thickBot="1" x14ac:dyDescent="0.3">
      <c r="A687" s="24" t="s">
        <v>676</v>
      </c>
      <c r="B687" s="19" t="s">
        <v>782</v>
      </c>
      <c r="C687" s="20">
        <f t="shared" si="16"/>
        <v>3253.7999999999997</v>
      </c>
    </row>
    <row r="688" spans="1:3" ht="15.75" thickBot="1" x14ac:dyDescent="0.3">
      <c r="A688" s="24" t="s">
        <v>677</v>
      </c>
      <c r="B688" s="19" t="s">
        <v>782</v>
      </c>
      <c r="C688" s="20">
        <f t="shared" si="16"/>
        <v>3253.7999999999997</v>
      </c>
    </row>
    <row r="689" spans="1:3" ht="15.75" thickBot="1" x14ac:dyDescent="0.3">
      <c r="A689" s="24" t="s">
        <v>678</v>
      </c>
      <c r="B689" s="19" t="s">
        <v>783</v>
      </c>
      <c r="C689" s="20">
        <f t="shared" ref="C689:C698" si="17">2475*1.16</f>
        <v>2871</v>
      </c>
    </row>
    <row r="690" spans="1:3" ht="15.75" thickBot="1" x14ac:dyDescent="0.3">
      <c r="A690" s="24" t="s">
        <v>679</v>
      </c>
      <c r="B690" s="19" t="s">
        <v>783</v>
      </c>
      <c r="C690" s="20">
        <f t="shared" si="17"/>
        <v>2871</v>
      </c>
    </row>
    <row r="691" spans="1:3" ht="15.75" thickBot="1" x14ac:dyDescent="0.3">
      <c r="A691" s="24" t="s">
        <v>680</v>
      </c>
      <c r="B691" s="19" t="s">
        <v>783</v>
      </c>
      <c r="C691" s="20">
        <f t="shared" si="17"/>
        <v>2871</v>
      </c>
    </row>
    <row r="692" spans="1:3" ht="15.75" thickBot="1" x14ac:dyDescent="0.3">
      <c r="A692" s="24" t="s">
        <v>681</v>
      </c>
      <c r="B692" s="19" t="s">
        <v>783</v>
      </c>
      <c r="C692" s="20">
        <f t="shared" si="17"/>
        <v>2871</v>
      </c>
    </row>
    <row r="693" spans="1:3" ht="15.75" thickBot="1" x14ac:dyDescent="0.3">
      <c r="A693" s="24" t="s">
        <v>682</v>
      </c>
      <c r="B693" s="19" t="s">
        <v>783</v>
      </c>
      <c r="C693" s="20">
        <f t="shared" si="17"/>
        <v>2871</v>
      </c>
    </row>
    <row r="694" spans="1:3" ht="15.75" thickBot="1" x14ac:dyDescent="0.3">
      <c r="A694" s="24" t="s">
        <v>683</v>
      </c>
      <c r="B694" s="19" t="s">
        <v>783</v>
      </c>
      <c r="C694" s="20">
        <f t="shared" si="17"/>
        <v>2871</v>
      </c>
    </row>
    <row r="695" spans="1:3" ht="15.75" thickBot="1" x14ac:dyDescent="0.3">
      <c r="A695" s="24" t="s">
        <v>684</v>
      </c>
      <c r="B695" s="19" t="s">
        <v>783</v>
      </c>
      <c r="C695" s="20">
        <f t="shared" si="17"/>
        <v>2871</v>
      </c>
    </row>
    <row r="696" spans="1:3" ht="15.75" thickBot="1" x14ac:dyDescent="0.3">
      <c r="A696" s="24" t="s">
        <v>685</v>
      </c>
      <c r="B696" s="19" t="s">
        <v>783</v>
      </c>
      <c r="C696" s="20">
        <f t="shared" si="17"/>
        <v>2871</v>
      </c>
    </row>
    <row r="697" spans="1:3" ht="15.75" thickBot="1" x14ac:dyDescent="0.3">
      <c r="A697" s="24" t="s">
        <v>686</v>
      </c>
      <c r="B697" s="19" t="s">
        <v>783</v>
      </c>
      <c r="C697" s="20">
        <f t="shared" si="17"/>
        <v>2871</v>
      </c>
    </row>
    <row r="698" spans="1:3" ht="15.75" thickBot="1" x14ac:dyDescent="0.3">
      <c r="A698" s="24" t="s">
        <v>687</v>
      </c>
      <c r="B698" s="19" t="s">
        <v>783</v>
      </c>
      <c r="C698" s="20">
        <f t="shared" si="17"/>
        <v>2871</v>
      </c>
    </row>
    <row r="699" spans="1:3" ht="15.75" thickBot="1" x14ac:dyDescent="0.3">
      <c r="A699" s="24" t="s">
        <v>688</v>
      </c>
      <c r="B699" s="19" t="s">
        <v>784</v>
      </c>
      <c r="C699" s="20">
        <f t="shared" ref="C699:C710" si="18">2450*1.16</f>
        <v>2842</v>
      </c>
    </row>
    <row r="700" spans="1:3" ht="15.75" thickBot="1" x14ac:dyDescent="0.3">
      <c r="A700" s="24" t="s">
        <v>689</v>
      </c>
      <c r="B700" s="19" t="s">
        <v>784</v>
      </c>
      <c r="C700" s="20">
        <f t="shared" si="18"/>
        <v>2842</v>
      </c>
    </row>
    <row r="701" spans="1:3" ht="15.75" thickBot="1" x14ac:dyDescent="0.3">
      <c r="A701" s="24" t="s">
        <v>690</v>
      </c>
      <c r="B701" s="19" t="s">
        <v>784</v>
      </c>
      <c r="C701" s="20">
        <f t="shared" si="18"/>
        <v>2842</v>
      </c>
    </row>
    <row r="702" spans="1:3" ht="15.75" thickBot="1" x14ac:dyDescent="0.3">
      <c r="A702" s="24" t="s">
        <v>691</v>
      </c>
      <c r="B702" s="19" t="s">
        <v>784</v>
      </c>
      <c r="C702" s="20">
        <f t="shared" si="18"/>
        <v>2842</v>
      </c>
    </row>
    <row r="703" spans="1:3" ht="15.75" thickBot="1" x14ac:dyDescent="0.3">
      <c r="A703" s="24" t="s">
        <v>692</v>
      </c>
      <c r="B703" s="19" t="s">
        <v>784</v>
      </c>
      <c r="C703" s="20">
        <f t="shared" si="18"/>
        <v>2842</v>
      </c>
    </row>
    <row r="704" spans="1:3" ht="15.75" thickBot="1" x14ac:dyDescent="0.3">
      <c r="A704" s="24" t="s">
        <v>693</v>
      </c>
      <c r="B704" s="19" t="s">
        <v>784</v>
      </c>
      <c r="C704" s="20">
        <f t="shared" si="18"/>
        <v>2842</v>
      </c>
    </row>
    <row r="705" spans="1:3" ht="15.75" thickBot="1" x14ac:dyDescent="0.3">
      <c r="A705" s="24" t="s">
        <v>694</v>
      </c>
      <c r="B705" s="19" t="s">
        <v>784</v>
      </c>
      <c r="C705" s="20">
        <f t="shared" si="18"/>
        <v>2842</v>
      </c>
    </row>
    <row r="706" spans="1:3" ht="15.75" thickBot="1" x14ac:dyDescent="0.3">
      <c r="A706" s="24" t="s">
        <v>695</v>
      </c>
      <c r="B706" s="19" t="s">
        <v>784</v>
      </c>
      <c r="C706" s="20">
        <f t="shared" si="18"/>
        <v>2842</v>
      </c>
    </row>
    <row r="707" spans="1:3" ht="15.75" thickBot="1" x14ac:dyDescent="0.3">
      <c r="A707" s="24" t="s">
        <v>696</v>
      </c>
      <c r="B707" s="19" t="s">
        <v>784</v>
      </c>
      <c r="C707" s="20">
        <f t="shared" si="18"/>
        <v>2842</v>
      </c>
    </row>
    <row r="708" spans="1:3" ht="15.75" thickBot="1" x14ac:dyDescent="0.3">
      <c r="A708" s="24" t="s">
        <v>697</v>
      </c>
      <c r="B708" s="19" t="s">
        <v>784</v>
      </c>
      <c r="C708" s="20">
        <f t="shared" si="18"/>
        <v>2842</v>
      </c>
    </row>
    <row r="709" spans="1:3" ht="15.75" thickBot="1" x14ac:dyDescent="0.3">
      <c r="A709" s="24" t="s">
        <v>698</v>
      </c>
      <c r="B709" s="19" t="s">
        <v>784</v>
      </c>
      <c r="C709" s="20">
        <f t="shared" si="18"/>
        <v>2842</v>
      </c>
    </row>
    <row r="710" spans="1:3" ht="15.75" thickBot="1" x14ac:dyDescent="0.3">
      <c r="A710" s="24" t="s">
        <v>699</v>
      </c>
      <c r="B710" s="19" t="s">
        <v>784</v>
      </c>
      <c r="C710" s="20">
        <f t="shared" si="18"/>
        <v>2842</v>
      </c>
    </row>
    <row r="713" spans="1:3" ht="24" customHeight="1" x14ac:dyDescent="0.25">
      <c r="A713" s="14" t="s">
        <v>785</v>
      </c>
      <c r="B713" s="14"/>
      <c r="C713" s="14"/>
    </row>
  </sheetData>
  <sortState ref="A18:C37">
    <sortCondition ref="A18:A37"/>
  </sortState>
  <mergeCells count="6">
    <mergeCell ref="A713:C713"/>
    <mergeCell ref="A1:C4"/>
    <mergeCell ref="A8:C11"/>
    <mergeCell ref="A13:C13"/>
    <mergeCell ref="A14:C14"/>
    <mergeCell ref="A15:C15"/>
  </mergeCells>
  <printOptions horizontalCentered="1" verticalCentered="1"/>
  <pageMargins left="0" right="0" top="0" bottom="0.39370078740157483" header="0.31496062992125984" footer="0.31496062992125984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INMUEBLES</vt:lpstr>
      <vt:lpstr>B. MUEBLES</vt:lpstr>
      <vt:lpstr>'B. INMUEBLES'!Área_de_impresión</vt:lpstr>
      <vt:lpstr>'B. MUEBLES'!Área_de_impresión</vt:lpstr>
    </vt:vector>
  </TitlesOfParts>
  <Company>H.Ayuntamiento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michelles</dc:creator>
  <cp:lastModifiedBy>norma del rosario</cp:lastModifiedBy>
  <cp:lastPrinted>2016-01-15T19:30:09Z</cp:lastPrinted>
  <dcterms:created xsi:type="dcterms:W3CDTF">2013-04-15T16:42:28Z</dcterms:created>
  <dcterms:modified xsi:type="dcterms:W3CDTF">2016-01-15T19:30:23Z</dcterms:modified>
</cp:coreProperties>
</file>